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tabRatio="874" activeTab="0"/>
  </bookViews>
  <sheets>
    <sheet name="H28基準" sheetId="1" r:id="rId1"/>
  </sheets>
  <externalReferences>
    <externalReference r:id="rId4"/>
    <externalReference r:id="rId5"/>
  </externalReferences>
  <definedNames>
    <definedName name="_xlnm.Print_Area" localSheetId="0">'H28基準'!$A$1:$AB$50</definedName>
    <definedName name="あ" localSheetId="0">#REF!,#REF!,#REF!,#REF!,#REF!,#REF!,#REF!,#REF!,#REF!,#REF!,#REF!,#REF!,#REF!</definedName>
    <definedName name="あ">#REF!,#REF!,#REF!,#REF!,#REF!,#REF!,#REF!,#REF!,#REF!,#REF!,#REF!,#REF!,#REF!</definedName>
    <definedName name="ああ" localSheetId="0">#REF!,#REF!,#REF!,#REF!,#REF!,#REF!,#REF!,#REF!</definedName>
    <definedName name="ああ">#REF!,#REF!,#REF!,#REF!,#REF!,#REF!,#REF!,#REF!</definedName>
    <definedName name="あああ" localSheetId="0">#REF!,#REF!,#REF!,#REF!,#REF!,#REF!,#REF!,#REF!</definedName>
    <definedName name="あああ">#REF!,#REF!,#REF!,#REF!,#REF!,#REF!,#REF!,#REF!</definedName>
    <definedName name="あい" localSheetId="0">#REF!,#REF!,#REF!,#REF!,#REF!,#REF!,#REF!,#REF!</definedName>
    <definedName name="あい">#REF!,#REF!,#REF!,#REF!,#REF!,#REF!,#REF!,#REF!</definedName>
    <definedName name="あいう" localSheetId="0">#REF!,#REF!,#REF!,#REF!,#REF!,#REF!,#REF!,#REF!,#REF!,#REF!,#REF!,#REF!,#REF!</definedName>
    <definedName name="あいう">#REF!,#REF!,#REF!,#REF!,#REF!,#REF!,#REF!,#REF!,#REF!,#REF!,#REF!,#REF!,#REF!</definedName>
    <definedName name="あいうえ" localSheetId="0">#REF!,#REF!,#REF!,#REF!,#REF!,#REF!,#REF!,#REF!,#REF!,#REF!,#REF!,#REF!,#REF!</definedName>
    <definedName name="あいうえ">#REF!,#REF!,#REF!,#REF!,#REF!,#REF!,#REF!,#REF!,#REF!,#REF!,#REF!,#REF!,#REF!</definedName>
    <definedName name="あいうえお" localSheetId="0">#REF!,#REF!,#REF!,#REF!,#REF!,#REF!,#REF!,#REF!,#REF!,#REF!,#REF!,#REF!,#REF!</definedName>
    <definedName name="あいうえお">#REF!,#REF!,#REF!,#REF!,#REF!,#REF!,#REF!,#REF!,#REF!,#REF!,#REF!,#REF!,#REF!</definedName>
    <definedName name="か" localSheetId="0">#REF!,#REF!,#REF!,#REF!,#REF!,#REF!,#REF!,#REF!,#REF!,#REF!,#REF!,#REF!,#REF!</definedName>
    <definedName name="か">#REF!,#REF!,#REF!,#REF!,#REF!,#REF!,#REF!,#REF!,#REF!,#REF!,#REF!,#REF!,#REF!</definedName>
    <definedName name="かきくけこ" localSheetId="0">#REF!,#REF!,#REF!,#REF!,#REF!,#REF!,#REF!,#REF!</definedName>
    <definedName name="かきくけこ">#REF!,#REF!,#REF!,#REF!,#REF!,#REF!,#REF!,#REF!</definedName>
    <definedName name="さ" localSheetId="0">#REF!,#REF!,#REF!,#REF!,#REF!,#REF!,#REF!,#REF!,#REF!,#REF!,#REF!,#REF!,#REF!</definedName>
    <definedName name="さ">#REF!,#REF!,#REF!,#REF!,#REF!,#REF!,#REF!,#REF!,#REF!,#REF!,#REF!,#REF!,#REF!</definedName>
    <definedName name="さしす">'[1]認証制度名'!$B$2:$B$88</definedName>
    <definedName name="リスト" localSheetId="0">#REF!</definedName>
    <definedName name="リスト">#REF!</definedName>
    <definedName name="わ" localSheetId="0">#REF!,#REF!,#REF!,#REF!,#REF!,#REF!,#REF!,#REF!,#REF!,#REF!,#REF!,#REF!,#REF!</definedName>
    <definedName name="わ">#REF!,#REF!,#REF!,#REF!,#REF!,#REF!,#REF!,#REF!,#REF!,#REF!,#REF!,#REF!,#REF!</definedName>
    <definedName name="選択" localSheetId="0">#REF!,#REF!,#REF!,#REF!,#REF!,#REF!,#REF!,#REF!</definedName>
    <definedName name="選択">#REF!,#REF!,#REF!,#REF!,#REF!,#REF!,#REF!,#REF!</definedName>
    <definedName name="選択2" localSheetId="0">#REF!,#REF!,#REF!,#REF!,#REF!,#REF!,#REF!,#REF!,#REF!,#REF!,#REF!,#REF!,#REF!</definedName>
    <definedName name="選択2">#REF!,#REF!,#REF!,#REF!,#REF!,#REF!,#REF!,#REF!,#REF!,#REF!,#REF!,#REF!,#REF!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<sst xmlns="http://schemas.openxmlformats.org/spreadsheetml/2006/main" count="104" uniqueCount="72">
  <si>
    <t>暖房設備一次エネルギー消費量</t>
  </si>
  <si>
    <t>MJ/(戸・年)</t>
  </si>
  <si>
    <t>冷房設備一次エネルギー消費量</t>
  </si>
  <si>
    <t>換気設備一次エネルギー消費量</t>
  </si>
  <si>
    <t>照明設備一次エネルギー消費量</t>
  </si>
  <si>
    <t>給湯設備一次エネルギー消費量</t>
  </si>
  <si>
    <t>全体としての評価結果</t>
  </si>
  <si>
    <t>エネルギー削減率（R）</t>
  </si>
  <si>
    <t>％</t>
  </si>
  <si>
    <t>太陽光発電を除く評価結果</t>
  </si>
  <si>
    <r>
      <t>エネルギー削減率（R</t>
    </r>
    <r>
      <rPr>
        <vertAlign val="subscript"/>
        <sz val="10.5"/>
        <rFont val="ＭＳ Ｐゴシック"/>
        <family val="3"/>
      </rPr>
      <t>0</t>
    </r>
    <r>
      <rPr>
        <sz val="10.5"/>
        <rFont val="ＭＳ Ｐゴシック"/>
        <family val="3"/>
      </rPr>
      <t>）</t>
    </r>
  </si>
  <si>
    <t>判定プログラム（国立研究開発法人建築研究所ホームページで公開）」にて計算した結果を転記してください。</t>
  </si>
  <si>
    <t>ＧJ/(戸・年)</t>
  </si>
  <si>
    <t>MJ/(戸・年)</t>
  </si>
  <si>
    <t>（Ｈ28基準）</t>
  </si>
  <si>
    <r>
      <rPr>
        <b/>
        <u val="single"/>
        <sz val="11"/>
        <rFont val="ＭＳ Ｐゴシック"/>
        <family val="3"/>
      </rPr>
      <t>基準</t>
    </r>
    <r>
      <rPr>
        <sz val="11"/>
        <rFont val="ＭＳ Ｐゴシック"/>
        <family val="3"/>
      </rPr>
      <t>一次エネルギー消費量</t>
    </r>
  </si>
  <si>
    <r>
      <rPr>
        <b/>
        <u val="single"/>
        <sz val="11"/>
        <rFont val="ＭＳ Ｐゴシック"/>
        <family val="3"/>
      </rPr>
      <t>設計</t>
    </r>
    <r>
      <rPr>
        <sz val="11"/>
        <rFont val="ＭＳ Ｐゴシック"/>
        <family val="3"/>
      </rPr>
      <t>一次エネルギー消費量</t>
    </r>
  </si>
  <si>
    <t>ＧJ/(戸・年)</t>
  </si>
  <si>
    <t>ＧJ/(戸・年)</t>
  </si>
  <si>
    <t>エネルギー消費削減量</t>
  </si>
  <si>
    <t>再生可能エネを加えた
設計一次エネルギー消費量</t>
  </si>
  <si>
    <t>太陽光発電等による削減量</t>
  </si>
  <si>
    <t>一次エネルギー消費量等の
評価結果</t>
  </si>
  <si>
    <t>←マイナスで記入。
　 利用がない場合は0を記入</t>
  </si>
  <si>
    <t>ゼロエネ相当</t>
  </si>
  <si>
    <t>２．省エネ基準一次エネルギー消費量算定方法による計算結果</t>
  </si>
  <si>
    <t>３．エネルギー削減量、エネルギー削減率の計算結果（ゼロ・エネルギーの評価）</t>
  </si>
  <si>
    <t>１．外皮性能</t>
  </si>
  <si>
    <t>地域区分</t>
  </si>
  <si>
    <t>地域</t>
  </si>
  <si>
    <t>UA値</t>
  </si>
  <si>
    <t>ηＡＣ値</t>
  </si>
  <si>
    <t>設計値</t>
  </si>
  <si>
    <t>基準値（省エネ基準）</t>
  </si>
  <si>
    <t>強化外皮基準</t>
  </si>
  <si>
    <t>ＵＡ</t>
  </si>
  <si>
    <t>強化ＵＡ</t>
  </si>
  <si>
    <t>ηＡＣ</t>
  </si>
  <si>
    <t>―</t>
  </si>
  <si>
    <t>外皮性能の省エネ基準への適合</t>
  </si>
  <si>
    <t>（１）住宅の一次エネルギー消費量 （1戸当り）</t>
  </si>
  <si>
    <t>建築物の名称</t>
  </si>
  <si>
    <t>※UA値、ηACとも設計値は必ず記入してください。</t>
  </si>
  <si>
    <r>
      <t>←</t>
    </r>
    <r>
      <rPr>
        <sz val="9"/>
        <rFont val="ＭＳ Ｐゴシック"/>
        <family val="3"/>
      </rPr>
      <t>利用がない場合は0を記入</t>
    </r>
  </si>
  <si>
    <t>Nearly ZEH</t>
  </si>
  <si>
    <t>再生可能エネを除いた
設計一次エネルギー消費量</t>
  </si>
  <si>
    <t>記入不要</t>
  </si>
  <si>
    <r>
      <t>発電量（コージェネレーション）</t>
    </r>
    <r>
      <rPr>
        <b/>
        <sz val="11"/>
        <rFont val="ＭＳ Ｐゴシック"/>
        <family val="3"/>
      </rPr>
      <t xml:space="preserve"> </t>
    </r>
  </si>
  <si>
    <t>発電量（太陽光発電）</t>
  </si>
  <si>
    <t>売電量</t>
  </si>
  <si>
    <t>（３）ＢＥＩ</t>
  </si>
  <si>
    <t>　</t>
  </si>
  <si>
    <t>一次エネルギー消費量（その他除く、再エネ除く）</t>
  </si>
  <si>
    <t>一次エネルギー消費量（その他除く）</t>
  </si>
  <si>
    <t>その他の設備</t>
  </si>
  <si>
    <t>（２）合計</t>
  </si>
  <si>
    <t>一次エネルギー消費量</t>
  </si>
  <si>
    <t>『ZEH』</t>
  </si>
  <si>
    <t>ZEH Oriented</t>
  </si>
  <si>
    <t>更なる強化ＵＡ</t>
  </si>
  <si>
    <t>参考</t>
  </si>
  <si>
    <t>※１）「１．外皮性能」には、計算にて算出したＵＡ値、ηＡＣ値を必ず転記してください。</t>
  </si>
  <si>
    <t>※２）「2．省エネ基準一次エネルギー消費量算定方法による計算結果」には、別途「住宅・住戸の省エネルギー性能の</t>
  </si>
  <si>
    <t>Neary ZEH+　 R0≧25%　100%&gt;R≧75%　更なる強化外皮基準（4・5地域についてはUA≦0.50としています。）</t>
  </si>
  <si>
    <t>ZEH+             R0≧25%　R≧100%　更なる強化外皮基準（4・5地域についてはUA≦0.50としています。）</t>
  </si>
  <si>
    <t>※3</t>
  </si>
  <si>
    <t>ZEH+</t>
  </si>
  <si>
    <t>Nearly ZEH+</t>
  </si>
  <si>
    <t>※4</t>
  </si>
  <si>
    <t>※４）ＢＥＬＳではＺＥＨ＋、Nearly ZEH+の表示は行いませんが、参考としてそれぞれ以下の条件で適否を判断しています。</t>
  </si>
  <si>
    <t>ＺＥＨ計算書（戸建住宅、併用住宅住戸用）</t>
  </si>
  <si>
    <t>※３）北側斜線及び高度地区において高度斜線が対象となる地域内で、敷地面積85㎡未満である必要があります。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</si>
</sst>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㎡&quot;"/>
    <numFmt numFmtId="177" formatCode="0.0_ "/>
    <numFmt numFmtId="178" formatCode="0.00_ "/>
    <numFmt numFmtId="179" formatCode="0.00_);[Red]\(0.00\)"/>
    <numFmt numFmtId="180" formatCode="0.000_ "/>
    <numFmt numFmtId="181" formatCode="[$-411]ggge&quot;年&quot;m&quot;月&quot;d&quot;日&quot;;@"/>
    <numFmt numFmtId="182" formatCode="0&quot;枚&quot;"/>
    <numFmt numFmtId="183" formatCode="0.0&quot;ｗ&quot;"/>
    <numFmt numFmtId="184" formatCode="#,##0\ &quot;円&quot;"/>
    <numFmt numFmtId="185" formatCode="#,##0,\ &quot;千円&quot;"/>
    <numFmt numFmtId="186" formatCode="#,##0_ ;[Red]\-#,##0\ "/>
    <numFmt numFmtId="187" formatCode="#,##0_ "/>
    <numFmt numFmtId="188" formatCode="#,##0.00_ "/>
    <numFmt numFmtId="189" formatCode="#,##0_);[Red]\(#,##0\)"/>
    <numFmt numFmtId="190" formatCode="#,##0.0_ "/>
    <numFmt numFmtId="191" formatCode="#,##0,\ &quot;千円)&quot;"/>
    <numFmt numFmtId="192" formatCode="##.00&quot;kw&quot;"/>
    <numFmt numFmtId="193" formatCode="##.0&quot;度&quot;"/>
    <numFmt numFmtId="194" formatCode="#,##0.00_);[Red]\(#,##0.00\)"/>
    <numFmt numFmtId="195" formatCode="#,##0.000_ "/>
    <numFmt numFmtId="196" formatCode="#,##0.0;[Red]\-#,##0.0"/>
    <numFmt numFmtId="197" formatCode="yyyy&quot;年&quot;m&quot;月&quot;d&quot;日&quot;;@"/>
    <numFmt numFmtId="198" formatCode="0.00_ &quot;㎡&quot;"/>
    <numFmt numFmtId="199" formatCode="#;\-#;&quot;&quot;;@"/>
    <numFmt numFmtId="200" formatCode="#,##0.0"/>
    <numFmt numFmtId="201" formatCode="0_);[Red]\(0\)"/>
    <numFmt numFmtId="202" formatCode="0_ "/>
    <numFmt numFmtId="203" formatCode="0_ ;[Red]\-0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ＭＳ Ｐゴシック"/>
      <family val="3"/>
    </font>
    <font>
      <vertAlign val="subscript"/>
      <sz val="10.5"/>
      <name val="ＭＳ Ｐゴシック"/>
      <family val="3"/>
    </font>
    <font>
      <b/>
      <i/>
      <sz val="10.5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dotted"/>
      <bottom/>
    </border>
    <border>
      <left style="hair"/>
      <right/>
      <top style="dotted"/>
      <bottom/>
    </border>
    <border>
      <left/>
      <right style="medium"/>
      <top style="dotted"/>
      <bottom/>
    </border>
    <border>
      <left style="hair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dotted"/>
      <right>
        <color indexed="63"/>
      </right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/>
      <top style="thin"/>
      <bottom style="dotted"/>
    </border>
    <border>
      <left/>
      <right style="dotted"/>
      <top style="thin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medium"/>
      <right/>
      <top/>
      <bottom/>
    </border>
    <border>
      <left/>
      <right style="dotted"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dotted"/>
    </border>
    <border>
      <left style="dotted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/>
      <right/>
      <top style="dotted"/>
      <bottom style="medium"/>
    </border>
    <border>
      <left>
        <color indexed="63"/>
      </left>
      <right style="dotted"/>
      <top style="dotted"/>
      <bottom style="medium"/>
    </border>
    <border diagonalDown="1">
      <left style="dotted"/>
      <right>
        <color indexed="63"/>
      </right>
      <top style="dotted"/>
      <bottom style="medium"/>
      <diagonal style="thin"/>
    </border>
    <border diagonalDown="1">
      <left>
        <color indexed="63"/>
      </left>
      <right>
        <color indexed="63"/>
      </right>
      <top style="dotted"/>
      <bottom style="medium"/>
      <diagonal style="thin"/>
    </border>
    <border diagonalDown="1">
      <left>
        <color indexed="63"/>
      </left>
      <right style="medium"/>
      <top style="dotted"/>
      <bottom style="medium"/>
      <diagonal style="thin"/>
    </border>
    <border>
      <left style="dotted"/>
      <right style="dotted"/>
      <top style="medium"/>
      <bottom style="dotted"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hair"/>
      <right/>
      <top style="dotted"/>
      <bottom style="thin"/>
    </border>
    <border>
      <left style="hair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dotted"/>
      <bottom>
        <color indexed="63"/>
      </bottom>
    </border>
    <border>
      <left/>
      <right style="hair"/>
      <top style="dotted"/>
      <bottom>
        <color indexed="63"/>
      </bottom>
    </border>
    <border>
      <left style="thin"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 style="hair"/>
      <top style="medium"/>
      <bottom style="dotted"/>
    </border>
    <border>
      <left style="hair"/>
      <right/>
      <top style="dotted"/>
      <bottom style="dotted"/>
    </border>
    <border>
      <left/>
      <right style="hair"/>
      <top style="dotted"/>
      <bottom style="dotted"/>
    </border>
    <border>
      <left style="medium"/>
      <right/>
      <top/>
      <bottom style="medium"/>
    </border>
    <border>
      <left style="hair"/>
      <right/>
      <top style="thin"/>
      <bottom style="dotted"/>
    </border>
    <border>
      <left/>
      <right style="hair"/>
      <top style="thin"/>
      <bottom style="dotted"/>
    </border>
    <border>
      <left style="thin"/>
      <right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dotted"/>
    </border>
    <border>
      <left/>
      <right style="hair"/>
      <top>
        <color indexed="63"/>
      </top>
      <bottom style="dotted"/>
    </border>
    <border>
      <left style="thin"/>
      <right/>
      <top style="dotted"/>
      <bottom style="thin"/>
    </border>
    <border>
      <left/>
      <right style="dotted"/>
      <top>
        <color indexed="63"/>
      </top>
      <bottom style="dotted"/>
    </border>
    <border>
      <left style="dotted"/>
      <right/>
      <top/>
      <bottom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hair"/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/>
      <right style="medium"/>
      <top style="medium"/>
      <bottom>
        <color indexed="63"/>
      </bottom>
    </border>
    <border>
      <left style="dotted"/>
      <right/>
      <top style="thin"/>
      <bottom/>
    </border>
    <border>
      <left/>
      <right style="dotted"/>
      <top style="thin"/>
      <bottom/>
    </border>
    <border>
      <left style="medium"/>
      <right>
        <color indexed="63"/>
      </right>
      <top style="dotted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32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4" fillId="0" borderId="0" xfId="67" applyFont="1" applyFill="1" applyBorder="1" applyAlignment="1" applyProtection="1">
      <alignment horizontal="center" vertical="center"/>
      <protection/>
    </xf>
    <xf numFmtId="0" fontId="3" fillId="33" borderId="0" xfId="67" applyFill="1" applyProtection="1">
      <alignment vertical="center"/>
      <protection/>
    </xf>
    <xf numFmtId="0" fontId="5" fillId="33" borderId="0" xfId="67" applyFont="1" applyFill="1" applyAlignment="1" applyProtection="1">
      <alignment horizontal="right" vertical="center"/>
      <protection/>
    </xf>
    <xf numFmtId="0" fontId="3" fillId="0" borderId="0" xfId="67" applyProtection="1">
      <alignment vertical="center"/>
      <protection/>
    </xf>
    <xf numFmtId="0" fontId="7" fillId="33" borderId="0" xfId="67" applyFont="1" applyFill="1" applyProtection="1">
      <alignment vertical="center"/>
      <protection/>
    </xf>
    <xf numFmtId="0" fontId="3" fillId="0" borderId="0" xfId="67" applyFill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0" fontId="12" fillId="33" borderId="0" xfId="67" applyFont="1" applyFill="1" applyProtection="1">
      <alignment vertical="center"/>
      <protection/>
    </xf>
    <xf numFmtId="0" fontId="3" fillId="33" borderId="10" xfId="67" applyFill="1" applyBorder="1" applyAlignment="1" applyProtection="1">
      <alignment vertical="center"/>
      <protection/>
    </xf>
    <xf numFmtId="0" fontId="3" fillId="0" borderId="10" xfId="67" applyFill="1" applyBorder="1" applyAlignment="1" applyProtection="1">
      <alignment vertical="center"/>
      <protection/>
    </xf>
    <xf numFmtId="38" fontId="3" fillId="0" borderId="10" xfId="54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/>
      <protection/>
    </xf>
    <xf numFmtId="0" fontId="7" fillId="0" borderId="0" xfId="67" applyFont="1" applyProtection="1">
      <alignment vertical="center"/>
      <protection/>
    </xf>
    <xf numFmtId="0" fontId="8" fillId="0" borderId="0" xfId="67" applyFont="1" applyFill="1" applyBorder="1" applyAlignment="1" applyProtection="1">
      <alignment horizontal="center" vertical="center" textRotation="255" wrapText="1"/>
      <protection/>
    </xf>
    <xf numFmtId="0" fontId="8" fillId="0" borderId="0" xfId="67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vertical="center"/>
      <protection/>
    </xf>
    <xf numFmtId="196" fontId="11" fillId="34" borderId="0" xfId="54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3" fillId="0" borderId="0" xfId="67" applyProtection="1">
      <alignment vertical="center"/>
      <protection hidden="1"/>
    </xf>
    <xf numFmtId="0" fontId="3" fillId="33" borderId="0" xfId="67" applyFill="1" applyProtection="1">
      <alignment vertical="center"/>
      <protection hidden="1"/>
    </xf>
    <xf numFmtId="0" fontId="3" fillId="0" borderId="0" xfId="67" applyFill="1" applyProtection="1">
      <alignment vertical="center"/>
      <protection hidden="1"/>
    </xf>
    <xf numFmtId="0" fontId="14" fillId="0" borderId="0" xfId="67" applyFont="1" applyFill="1" applyBorder="1" applyAlignment="1" applyProtection="1">
      <alignment vertical="center"/>
      <protection/>
    </xf>
    <xf numFmtId="0" fontId="3" fillId="0" borderId="11" xfId="67" applyFill="1" applyBorder="1" applyAlignment="1" applyProtection="1">
      <alignment vertical="center"/>
      <protection/>
    </xf>
    <xf numFmtId="0" fontId="3" fillId="0" borderId="12" xfId="67" applyFill="1" applyBorder="1" applyAlignment="1" applyProtection="1">
      <alignment vertical="center"/>
      <protection/>
    </xf>
    <xf numFmtId="0" fontId="3" fillId="0" borderId="13" xfId="67" applyFill="1" applyBorder="1" applyAlignment="1" applyProtection="1">
      <alignment vertical="center"/>
      <protection/>
    </xf>
    <xf numFmtId="0" fontId="3" fillId="0" borderId="14" xfId="67" applyFill="1" applyBorder="1" applyAlignment="1" applyProtection="1">
      <alignment vertical="center"/>
      <protection/>
    </xf>
    <xf numFmtId="0" fontId="3" fillId="0" borderId="15" xfId="67" applyFill="1" applyBorder="1" applyAlignment="1" applyProtection="1">
      <alignment vertical="center"/>
      <protection/>
    </xf>
    <xf numFmtId="0" fontId="16" fillId="0" borderId="11" xfId="67" applyFont="1" applyFill="1" applyBorder="1" applyAlignment="1" applyProtection="1">
      <alignment vertical="center"/>
      <protection/>
    </xf>
    <xf numFmtId="0" fontId="3" fillId="0" borderId="16" xfId="67" applyFill="1" applyBorder="1" applyAlignment="1" applyProtection="1">
      <alignment vertical="center"/>
      <protection/>
    </xf>
    <xf numFmtId="0" fontId="3" fillId="0" borderId="17" xfId="67" applyFill="1" applyBorder="1" applyAlignment="1" applyProtection="1">
      <alignment vertical="center"/>
      <protection/>
    </xf>
    <xf numFmtId="0" fontId="3" fillId="0" borderId="18" xfId="67" applyFill="1" applyBorder="1" applyAlignment="1" applyProtection="1">
      <alignment vertical="center"/>
      <protection/>
    </xf>
    <xf numFmtId="0" fontId="15" fillId="0" borderId="0" xfId="67" applyFont="1" applyFill="1" applyBorder="1" applyAlignment="1" applyProtection="1">
      <alignment vertical="center"/>
      <protection/>
    </xf>
    <xf numFmtId="0" fontId="3" fillId="33" borderId="0" xfId="67" applyFont="1" applyFill="1" applyProtection="1">
      <alignment vertical="center"/>
      <protection/>
    </xf>
    <xf numFmtId="0" fontId="6" fillId="33" borderId="0" xfId="67" applyFont="1" applyFill="1" applyProtection="1">
      <alignment vertical="center"/>
      <protection/>
    </xf>
    <xf numFmtId="0" fontId="3" fillId="33" borderId="0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center" vertical="center"/>
      <protection/>
    </xf>
    <xf numFmtId="0" fontId="3" fillId="0" borderId="19" xfId="67" applyFont="1" applyFill="1" applyBorder="1" applyAlignment="1" applyProtection="1">
      <alignment horizontal="center" vertical="center"/>
      <protection/>
    </xf>
    <xf numFmtId="0" fontId="3" fillId="33" borderId="20" xfId="67" applyFill="1" applyBorder="1" applyAlignment="1" applyProtection="1">
      <alignment horizontal="center" vertical="center"/>
      <protection/>
    </xf>
    <xf numFmtId="178" fontId="3" fillId="33" borderId="20" xfId="67" applyNumberFormat="1" applyFill="1" applyBorder="1" applyAlignment="1" applyProtection="1">
      <alignment horizontal="center" vertical="center"/>
      <protection/>
    </xf>
    <xf numFmtId="177" fontId="3" fillId="33" borderId="20" xfId="67" applyNumberFormat="1" applyFill="1" applyBorder="1" applyAlignment="1" applyProtection="1">
      <alignment horizontal="center" vertical="center"/>
      <protection/>
    </xf>
    <xf numFmtId="0" fontId="17" fillId="33" borderId="21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199" fontId="3" fillId="0" borderId="0" xfId="67" applyNumberFormat="1" applyFont="1" applyFill="1" applyBorder="1" applyAlignment="1" applyProtection="1">
      <alignment horizontal="left" vertical="center" wrapText="1"/>
      <protection locked="0"/>
    </xf>
    <xf numFmtId="0" fontId="56" fillId="33" borderId="0" xfId="67" applyFont="1" applyFill="1" applyProtection="1">
      <alignment vertical="center"/>
      <protection/>
    </xf>
    <xf numFmtId="0" fontId="15" fillId="0" borderId="0" xfId="67" applyFont="1" applyFill="1" applyBorder="1" applyAlignment="1" applyProtection="1">
      <alignment horizontal="center" vertical="center"/>
      <protection/>
    </xf>
    <xf numFmtId="196" fontId="11" fillId="34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left" vertical="center"/>
      <protection/>
    </xf>
    <xf numFmtId="0" fontId="3" fillId="33" borderId="22" xfId="67" applyFont="1" applyFill="1" applyBorder="1" applyAlignment="1" applyProtection="1">
      <alignment vertical="center"/>
      <protection/>
    </xf>
    <xf numFmtId="0" fontId="3" fillId="33" borderId="23" xfId="67" applyFont="1" applyFill="1" applyBorder="1" applyAlignment="1" applyProtection="1">
      <alignment vertical="center"/>
      <protection/>
    </xf>
    <xf numFmtId="202" fontId="10" fillId="0" borderId="23" xfId="54" applyNumberFormat="1" applyFont="1" applyFill="1" applyBorder="1" applyAlignment="1" applyProtection="1">
      <alignment vertical="center"/>
      <protection/>
    </xf>
    <xf numFmtId="0" fontId="4" fillId="0" borderId="23" xfId="67" applyFont="1" applyFill="1" applyBorder="1" applyAlignment="1" applyProtection="1">
      <alignment vertical="center"/>
      <protection/>
    </xf>
    <xf numFmtId="0" fontId="4" fillId="0" borderId="24" xfId="67" applyFont="1" applyFill="1" applyBorder="1" applyAlignment="1" applyProtection="1">
      <alignment vertical="center"/>
      <protection/>
    </xf>
    <xf numFmtId="199" fontId="3" fillId="0" borderId="0" xfId="67" applyNumberFormat="1" applyFont="1" applyFill="1" applyBorder="1" applyAlignment="1" applyProtection="1">
      <alignment horizontal="left" vertical="center" wrapText="1"/>
      <protection/>
    </xf>
    <xf numFmtId="0" fontId="3" fillId="33" borderId="25" xfId="67" applyFill="1" applyBorder="1" applyAlignment="1" applyProtection="1">
      <alignment vertical="center"/>
      <protection/>
    </xf>
    <xf numFmtId="0" fontId="3" fillId="33" borderId="11" xfId="67" applyFill="1" applyBorder="1" applyAlignment="1" applyProtection="1">
      <alignment vertical="center"/>
      <protection/>
    </xf>
    <xf numFmtId="0" fontId="3" fillId="33" borderId="26" xfId="67" applyFill="1" applyBorder="1" applyAlignment="1" applyProtection="1">
      <alignment vertical="center"/>
      <protection/>
    </xf>
    <xf numFmtId="0" fontId="3" fillId="35" borderId="27" xfId="67" applyFont="1" applyFill="1" applyBorder="1" applyAlignment="1" applyProtection="1">
      <alignment horizontal="center" vertical="center"/>
      <protection locked="0"/>
    </xf>
    <xf numFmtId="0" fontId="3" fillId="0" borderId="20" xfId="67" applyBorder="1" applyProtection="1">
      <alignment vertical="center"/>
      <protection/>
    </xf>
    <xf numFmtId="178" fontId="3" fillId="0" borderId="20" xfId="67" applyNumberFormat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 vertical="center" shrinkToFit="1"/>
      <protection/>
    </xf>
    <xf numFmtId="0" fontId="18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 vertical="center" textRotation="255"/>
      <protection/>
    </xf>
    <xf numFmtId="196" fontId="18" fillId="34" borderId="0" xfId="54" applyNumberFormat="1" applyFont="1" applyFill="1" applyBorder="1" applyAlignment="1" applyProtection="1">
      <alignment horizontal="center" vertical="center"/>
      <protection/>
    </xf>
    <xf numFmtId="0" fontId="9" fillId="0" borderId="28" xfId="67" applyFont="1" applyFill="1" applyBorder="1" applyAlignment="1" applyProtection="1">
      <alignment horizontal="center" vertical="center"/>
      <protection/>
    </xf>
    <xf numFmtId="0" fontId="9" fillId="0" borderId="29" xfId="67" applyFont="1" applyFill="1" applyBorder="1" applyAlignment="1" applyProtection="1">
      <alignment horizontal="center" vertical="center"/>
      <protection/>
    </xf>
    <xf numFmtId="0" fontId="9" fillId="0" borderId="30" xfId="67" applyFont="1" applyFill="1" applyBorder="1" applyAlignment="1" applyProtection="1">
      <alignment horizontal="center" vertical="center"/>
      <protection/>
    </xf>
    <xf numFmtId="196" fontId="11" fillId="34" borderId="31" xfId="54" applyNumberFormat="1" applyFont="1" applyFill="1" applyBorder="1" applyAlignment="1" applyProtection="1">
      <alignment horizontal="center" vertical="center"/>
      <protection/>
    </xf>
    <xf numFmtId="196" fontId="11" fillId="34" borderId="32" xfId="54" applyNumberFormat="1" applyFont="1" applyFill="1" applyBorder="1" applyAlignment="1" applyProtection="1">
      <alignment horizontal="center" vertical="center"/>
      <protection/>
    </xf>
    <xf numFmtId="0" fontId="9" fillId="0" borderId="28" xfId="67" applyFont="1" applyFill="1" applyBorder="1" applyAlignment="1" applyProtection="1">
      <alignment horizontal="center" vertical="center" shrinkToFit="1"/>
      <protection/>
    </xf>
    <xf numFmtId="0" fontId="9" fillId="0" borderId="29" xfId="67" applyFont="1" applyFill="1" applyBorder="1" applyAlignment="1" applyProtection="1">
      <alignment horizontal="center" vertical="center" shrinkToFit="1"/>
      <protection/>
    </xf>
    <xf numFmtId="0" fontId="9" fillId="0" borderId="30" xfId="67" applyFont="1" applyFill="1" applyBorder="1" applyAlignment="1" applyProtection="1">
      <alignment horizontal="center" vertical="center" shrinkToFit="1"/>
      <protection/>
    </xf>
    <xf numFmtId="0" fontId="18" fillId="0" borderId="28" xfId="67" applyFont="1" applyFill="1" applyBorder="1" applyAlignment="1" applyProtection="1">
      <alignment horizontal="center" vertical="center"/>
      <protection/>
    </xf>
    <xf numFmtId="0" fontId="18" fillId="0" borderId="29" xfId="67" applyFont="1" applyFill="1" applyBorder="1" applyAlignment="1" applyProtection="1">
      <alignment horizontal="center" vertical="center"/>
      <protection/>
    </xf>
    <xf numFmtId="0" fontId="18" fillId="0" borderId="30" xfId="67" applyFont="1" applyFill="1" applyBorder="1" applyAlignment="1" applyProtection="1">
      <alignment horizontal="center" vertical="center"/>
      <protection/>
    </xf>
    <xf numFmtId="0" fontId="9" fillId="0" borderId="28" xfId="67" applyFont="1" applyFill="1" applyBorder="1" applyAlignment="1" applyProtection="1">
      <alignment horizontal="center" vertical="center" wrapText="1" shrinkToFit="1"/>
      <protection/>
    </xf>
    <xf numFmtId="0" fontId="9" fillId="0" borderId="29" xfId="67" applyFont="1" applyFill="1" applyBorder="1" applyAlignment="1" applyProtection="1">
      <alignment horizontal="center" vertical="center" wrapText="1" shrinkToFit="1"/>
      <protection/>
    </xf>
    <xf numFmtId="0" fontId="9" fillId="0" borderId="30" xfId="67" applyFont="1" applyFill="1" applyBorder="1" applyAlignment="1" applyProtection="1">
      <alignment horizontal="center" vertical="center" wrapText="1" shrinkToFit="1"/>
      <protection/>
    </xf>
    <xf numFmtId="0" fontId="4" fillId="0" borderId="33" xfId="67" applyFont="1" applyFill="1" applyBorder="1" applyAlignment="1" applyProtection="1">
      <alignment horizontal="center" vertical="center"/>
      <protection/>
    </xf>
    <xf numFmtId="0" fontId="4" fillId="0" borderId="34" xfId="67" applyFont="1" applyFill="1" applyBorder="1" applyAlignment="1" applyProtection="1">
      <alignment horizontal="center" vertical="center"/>
      <protection/>
    </xf>
    <xf numFmtId="0" fontId="4" fillId="0" borderId="35" xfId="67" applyFont="1" applyFill="1" applyBorder="1" applyAlignment="1" applyProtection="1">
      <alignment horizontal="center" vertical="center"/>
      <protection/>
    </xf>
    <xf numFmtId="0" fontId="3" fillId="36" borderId="36" xfId="67" applyFont="1" applyFill="1" applyBorder="1" applyAlignment="1" applyProtection="1">
      <alignment horizontal="center" vertical="center"/>
      <protection/>
    </xf>
    <xf numFmtId="0" fontId="3" fillId="36" borderId="37" xfId="67" applyFont="1" applyFill="1" applyBorder="1" applyAlignment="1" applyProtection="1">
      <alignment horizontal="center" vertical="center"/>
      <protection/>
    </xf>
    <xf numFmtId="201" fontId="10" fillId="35" borderId="38" xfId="54" applyNumberFormat="1" applyFont="1" applyFill="1" applyBorder="1" applyAlignment="1" applyProtection="1">
      <alignment vertical="center"/>
      <protection locked="0"/>
    </xf>
    <xf numFmtId="201" fontId="10" fillId="35" borderId="39" xfId="54" applyNumberFormat="1" applyFont="1" applyFill="1" applyBorder="1" applyAlignment="1" applyProtection="1">
      <alignment vertical="center"/>
      <protection locked="0"/>
    </xf>
    <xf numFmtId="177" fontId="10" fillId="36" borderId="38" xfId="54" applyNumberFormat="1" applyFont="1" applyFill="1" applyBorder="1" applyAlignment="1" applyProtection="1">
      <alignment vertical="center"/>
      <protection/>
    </xf>
    <xf numFmtId="177" fontId="10" fillId="36" borderId="39" xfId="54" applyNumberFormat="1" applyFont="1" applyFill="1" applyBorder="1" applyAlignment="1" applyProtection="1">
      <alignment vertical="center"/>
      <protection/>
    </xf>
    <xf numFmtId="202" fontId="10" fillId="35" borderId="40" xfId="54" applyNumberFormat="1" applyFont="1" applyFill="1" applyBorder="1" applyAlignment="1" applyProtection="1">
      <alignment vertical="center"/>
      <protection locked="0"/>
    </xf>
    <xf numFmtId="202" fontId="10" fillId="35" borderId="23" xfId="54" applyNumberFormat="1" applyFont="1" applyFill="1" applyBorder="1" applyAlignment="1" applyProtection="1">
      <alignment vertical="center"/>
      <protection locked="0"/>
    </xf>
    <xf numFmtId="202" fontId="10" fillId="35" borderId="41" xfId="54" applyNumberFormat="1" applyFont="1" applyFill="1" applyBorder="1" applyAlignment="1" applyProtection="1">
      <alignment vertical="center"/>
      <protection locked="0"/>
    </xf>
    <xf numFmtId="0" fontId="4" fillId="0" borderId="39" xfId="67" applyFont="1" applyFill="1" applyBorder="1" applyAlignment="1" applyProtection="1">
      <alignment horizontal="center" vertical="center"/>
      <protection/>
    </xf>
    <xf numFmtId="0" fontId="4" fillId="0" borderId="42" xfId="67" applyFont="1" applyFill="1" applyBorder="1" applyAlignment="1" applyProtection="1">
      <alignment horizontal="center" vertical="center"/>
      <protection/>
    </xf>
    <xf numFmtId="0" fontId="4" fillId="0" borderId="43" xfId="67" applyFont="1" applyFill="1" applyBorder="1" applyAlignment="1" applyProtection="1">
      <alignment horizontal="center" vertical="center"/>
      <protection/>
    </xf>
    <xf numFmtId="200" fontId="10" fillId="36" borderId="33" xfId="54" applyNumberFormat="1" applyFont="1" applyFill="1" applyBorder="1" applyAlignment="1" applyProtection="1">
      <alignment horizontal="right" vertical="center"/>
      <protection/>
    </xf>
    <xf numFmtId="200" fontId="10" fillId="36" borderId="34" xfId="54" applyNumberFormat="1" applyFont="1" applyFill="1" applyBorder="1" applyAlignment="1" applyProtection="1">
      <alignment horizontal="right" vertical="center"/>
      <protection/>
    </xf>
    <xf numFmtId="200" fontId="10" fillId="36" borderId="44" xfId="54" applyNumberFormat="1" applyFont="1" applyFill="1" applyBorder="1" applyAlignment="1" applyProtection="1">
      <alignment horizontal="right" vertical="center"/>
      <protection/>
    </xf>
    <xf numFmtId="0" fontId="8" fillId="33" borderId="45" xfId="67" applyFont="1" applyFill="1" applyBorder="1" applyAlignment="1" applyProtection="1">
      <alignment horizontal="left" vertical="center"/>
      <protection/>
    </xf>
    <xf numFmtId="0" fontId="8" fillId="33" borderId="0" xfId="67" applyFont="1" applyFill="1" applyBorder="1" applyAlignment="1" applyProtection="1">
      <alignment horizontal="left" vertical="center"/>
      <protection/>
    </xf>
    <xf numFmtId="0" fontId="8" fillId="33" borderId="46" xfId="67" applyFont="1" applyFill="1" applyBorder="1" applyAlignment="1" applyProtection="1">
      <alignment horizontal="left" vertical="center"/>
      <protection/>
    </xf>
    <xf numFmtId="0" fontId="8" fillId="33" borderId="47" xfId="67" applyFont="1" applyFill="1" applyBorder="1" applyAlignment="1" applyProtection="1">
      <alignment horizontal="left" vertical="center"/>
      <protection/>
    </xf>
    <xf numFmtId="0" fontId="8" fillId="33" borderId="48" xfId="67" applyFont="1" applyFill="1" applyBorder="1" applyAlignment="1" applyProtection="1">
      <alignment horizontal="left" vertical="center"/>
      <protection/>
    </xf>
    <xf numFmtId="0" fontId="8" fillId="33" borderId="49" xfId="67" applyFont="1" applyFill="1" applyBorder="1" applyAlignment="1" applyProtection="1">
      <alignment horizontal="left" vertical="center"/>
      <protection/>
    </xf>
    <xf numFmtId="202" fontId="10" fillId="36" borderId="50" xfId="54" applyNumberFormat="1" applyFont="1" applyFill="1" applyBorder="1" applyAlignment="1" applyProtection="1">
      <alignment vertical="center"/>
      <protection/>
    </xf>
    <xf numFmtId="200" fontId="10" fillId="35" borderId="39" xfId="54" applyNumberFormat="1" applyFont="1" applyFill="1" applyBorder="1" applyAlignment="1" applyProtection="1">
      <alignment horizontal="right" vertical="center"/>
      <protection locked="0"/>
    </xf>
    <xf numFmtId="200" fontId="10" fillId="35" borderId="42" xfId="54" applyNumberFormat="1" applyFont="1" applyFill="1" applyBorder="1" applyAlignment="1" applyProtection="1">
      <alignment horizontal="right" vertical="center"/>
      <protection locked="0"/>
    </xf>
    <xf numFmtId="200" fontId="10" fillId="35" borderId="43" xfId="54" applyNumberFormat="1" applyFont="1" applyFill="1" applyBorder="1" applyAlignment="1" applyProtection="1">
      <alignment horizontal="right" vertical="center"/>
      <protection locked="0"/>
    </xf>
    <xf numFmtId="0" fontId="3" fillId="33" borderId="51" xfId="67" applyFont="1" applyFill="1" applyBorder="1" applyAlignment="1" applyProtection="1">
      <alignment horizontal="center" vertical="center"/>
      <protection/>
    </xf>
    <xf numFmtId="0" fontId="3" fillId="33" borderId="38" xfId="67" applyFont="1" applyFill="1" applyBorder="1" applyAlignment="1" applyProtection="1">
      <alignment horizontal="center" vertical="center"/>
      <protection/>
    </xf>
    <xf numFmtId="0" fontId="3" fillId="33" borderId="51" xfId="67" applyFill="1" applyBorder="1" applyAlignment="1" applyProtection="1">
      <alignment vertical="center"/>
      <protection/>
    </xf>
    <xf numFmtId="0" fontId="3" fillId="33" borderId="38" xfId="67" applyFill="1" applyBorder="1" applyAlignment="1" applyProtection="1">
      <alignment vertical="center"/>
      <protection/>
    </xf>
    <xf numFmtId="201" fontId="6" fillId="0" borderId="39" xfId="54" applyNumberFormat="1" applyFont="1" applyFill="1" applyBorder="1" applyAlignment="1" applyProtection="1">
      <alignment horizontal="center" vertical="center"/>
      <protection/>
    </xf>
    <xf numFmtId="201" fontId="10" fillId="0" borderId="42" xfId="54" applyNumberFormat="1" applyFont="1" applyFill="1" applyBorder="1" applyAlignment="1" applyProtection="1">
      <alignment horizontal="center" vertical="center"/>
      <protection/>
    </xf>
    <xf numFmtId="201" fontId="10" fillId="0" borderId="52" xfId="54" applyNumberFormat="1" applyFont="1" applyFill="1" applyBorder="1" applyAlignment="1" applyProtection="1">
      <alignment horizontal="center" vertical="center"/>
      <protection/>
    </xf>
    <xf numFmtId="0" fontId="8" fillId="33" borderId="53" xfId="67" applyFont="1" applyFill="1" applyBorder="1" applyAlignment="1" applyProtection="1">
      <alignment horizontal="left" vertical="center"/>
      <protection/>
    </xf>
    <xf numFmtId="0" fontId="8" fillId="33" borderId="42" xfId="67" applyFont="1" applyFill="1" applyBorder="1" applyAlignment="1" applyProtection="1">
      <alignment horizontal="left" vertical="center"/>
      <protection/>
    </xf>
    <xf numFmtId="0" fontId="8" fillId="33" borderId="43" xfId="67" applyFont="1" applyFill="1" applyBorder="1" applyAlignment="1" applyProtection="1">
      <alignment horizontal="left" vertical="center"/>
      <protection/>
    </xf>
    <xf numFmtId="202" fontId="6" fillId="0" borderId="39" xfId="54" applyNumberFormat="1" applyFont="1" applyFill="1" applyBorder="1" applyAlignment="1" applyProtection="1">
      <alignment horizontal="center" vertical="center"/>
      <protection/>
    </xf>
    <xf numFmtId="202" fontId="10" fillId="0" borderId="42" xfId="54" applyNumberFormat="1" applyFont="1" applyFill="1" applyBorder="1" applyAlignment="1" applyProtection="1">
      <alignment horizontal="center" vertical="center"/>
      <protection/>
    </xf>
    <xf numFmtId="202" fontId="10" fillId="0" borderId="52" xfId="54" applyNumberFormat="1" applyFont="1" applyFill="1" applyBorder="1" applyAlignment="1" applyProtection="1">
      <alignment horizontal="center" vertical="center"/>
      <protection/>
    </xf>
    <xf numFmtId="0" fontId="4" fillId="0" borderId="54" xfId="67" applyFont="1" applyFill="1" applyBorder="1" applyAlignment="1" applyProtection="1">
      <alignment horizontal="center" vertical="center"/>
      <protection/>
    </xf>
    <xf numFmtId="0" fontId="4" fillId="0" borderId="55" xfId="67" applyFont="1" applyFill="1" applyBorder="1" applyAlignment="1" applyProtection="1">
      <alignment horizontal="center" vertical="center"/>
      <protection/>
    </xf>
    <xf numFmtId="0" fontId="4" fillId="0" borderId="56" xfId="67" applyFont="1" applyFill="1" applyBorder="1" applyAlignment="1" applyProtection="1">
      <alignment horizontal="center" vertical="center"/>
      <protection/>
    </xf>
    <xf numFmtId="177" fontId="3" fillId="35" borderId="57" xfId="67" applyNumberFormat="1" applyFont="1" applyFill="1" applyBorder="1" applyAlignment="1" applyProtection="1">
      <alignment horizontal="center" vertical="center"/>
      <protection locked="0"/>
    </xf>
    <xf numFmtId="177" fontId="3" fillId="35" borderId="58" xfId="67" applyNumberFormat="1" applyFont="1" applyFill="1" applyBorder="1" applyAlignment="1" applyProtection="1">
      <alignment horizontal="center" vertical="center"/>
      <protection locked="0"/>
    </xf>
    <xf numFmtId="177" fontId="3" fillId="35" borderId="59" xfId="67" applyNumberFormat="1" applyFont="1" applyFill="1" applyBorder="1" applyAlignment="1" applyProtection="1">
      <alignment horizontal="center" vertical="center"/>
      <protection locked="0"/>
    </xf>
    <xf numFmtId="0" fontId="3" fillId="33" borderId="60" xfId="67" applyFont="1" applyFill="1" applyBorder="1" applyAlignment="1" applyProtection="1">
      <alignment horizontal="center" vertical="center"/>
      <protection/>
    </xf>
    <xf numFmtId="0" fontId="3" fillId="33" borderId="61" xfId="67" applyFont="1" applyFill="1" applyBorder="1" applyAlignment="1" applyProtection="1">
      <alignment horizontal="center" vertical="center"/>
      <protection/>
    </xf>
    <xf numFmtId="0" fontId="3" fillId="33" borderId="62" xfId="67" applyFont="1" applyFill="1" applyBorder="1" applyAlignment="1" applyProtection="1">
      <alignment horizontal="center" vertical="center"/>
      <protection/>
    </xf>
    <xf numFmtId="178" fontId="3" fillId="37" borderId="39" xfId="67" applyNumberFormat="1" applyFont="1" applyFill="1" applyBorder="1" applyAlignment="1" applyProtection="1">
      <alignment horizontal="center" vertical="center"/>
      <protection/>
    </xf>
    <xf numFmtId="178" fontId="3" fillId="37" borderId="52" xfId="67" applyNumberFormat="1" applyFont="1" applyFill="1" applyBorder="1" applyAlignment="1" applyProtection="1">
      <alignment horizontal="center" vertical="center"/>
      <protection/>
    </xf>
    <xf numFmtId="178" fontId="3" fillId="37" borderId="42" xfId="67" applyNumberFormat="1" applyFont="1" applyFill="1" applyBorder="1" applyAlignment="1" applyProtection="1">
      <alignment horizontal="center" vertical="center"/>
      <protection/>
    </xf>
    <xf numFmtId="178" fontId="3" fillId="37" borderId="43" xfId="67" applyNumberFormat="1" applyFont="1" applyFill="1" applyBorder="1" applyAlignment="1" applyProtection="1">
      <alignment horizontal="center" vertical="center"/>
      <protection/>
    </xf>
    <xf numFmtId="0" fontId="3" fillId="0" borderId="63" xfId="67" applyFont="1" applyFill="1" applyBorder="1" applyAlignment="1" applyProtection="1">
      <alignment horizontal="center" vertical="center"/>
      <protection/>
    </xf>
    <xf numFmtId="177" fontId="3" fillId="37" borderId="57" xfId="67" applyNumberFormat="1" applyFont="1" applyFill="1" applyBorder="1" applyAlignment="1" applyProtection="1">
      <alignment horizontal="center" vertical="center"/>
      <protection/>
    </xf>
    <xf numFmtId="177" fontId="3" fillId="37" borderId="58" xfId="67" applyNumberFormat="1" applyFont="1" applyFill="1" applyBorder="1" applyAlignment="1" applyProtection="1">
      <alignment horizontal="center" vertical="center"/>
      <protection/>
    </xf>
    <xf numFmtId="38" fontId="3" fillId="36" borderId="64" xfId="67" applyNumberFormat="1" applyFont="1" applyFill="1" applyBorder="1" applyAlignment="1" applyProtection="1">
      <alignment horizontal="center" vertical="center"/>
      <protection/>
    </xf>
    <xf numFmtId="0" fontId="0" fillId="36" borderId="65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3" fillId="0" borderId="67" xfId="67" applyFill="1" applyBorder="1" applyAlignment="1" applyProtection="1">
      <alignment horizontal="left" vertical="center" wrapText="1"/>
      <protection/>
    </xf>
    <xf numFmtId="0" fontId="3" fillId="0" borderId="23" xfId="67" applyFill="1" applyBorder="1" applyAlignment="1" applyProtection="1">
      <alignment horizontal="left" vertical="center" wrapText="1"/>
      <protection/>
    </xf>
    <xf numFmtId="0" fontId="3" fillId="0" borderId="68" xfId="67" applyFill="1" applyBorder="1" applyAlignment="1" applyProtection="1">
      <alignment horizontal="left" vertical="center" wrapText="1"/>
      <protection/>
    </xf>
    <xf numFmtId="38" fontId="11" fillId="37" borderId="69" xfId="54" applyNumberFormat="1" applyFont="1" applyFill="1" applyBorder="1" applyAlignment="1" applyProtection="1">
      <alignment vertical="center"/>
      <protection/>
    </xf>
    <xf numFmtId="38" fontId="11" fillId="37" borderId="70" xfId="54" applyNumberFormat="1" applyFont="1" applyFill="1" applyBorder="1" applyAlignment="1" applyProtection="1">
      <alignment vertical="center"/>
      <protection/>
    </xf>
    <xf numFmtId="38" fontId="11" fillId="37" borderId="71" xfId="54" applyNumberFormat="1" applyFont="1" applyFill="1" applyBorder="1" applyAlignment="1" applyProtection="1">
      <alignment vertical="center"/>
      <protection/>
    </xf>
    <xf numFmtId="0" fontId="3" fillId="0" borderId="72" xfId="67" applyFill="1" applyBorder="1" applyAlignment="1" applyProtection="1">
      <alignment vertical="center"/>
      <protection/>
    </xf>
    <xf numFmtId="0" fontId="3" fillId="0" borderId="34" xfId="67" applyFill="1" applyBorder="1" applyAlignment="1" applyProtection="1">
      <alignment vertical="center"/>
      <protection/>
    </xf>
    <xf numFmtId="0" fontId="3" fillId="0" borderId="35" xfId="67" applyFill="1" applyBorder="1" applyAlignment="1" applyProtection="1">
      <alignment vertical="center"/>
      <protection/>
    </xf>
    <xf numFmtId="0" fontId="3" fillId="0" borderId="73" xfId="67" applyFill="1" applyBorder="1" applyAlignment="1" applyProtection="1">
      <alignment vertical="center"/>
      <protection/>
    </xf>
    <xf numFmtId="0" fontId="3" fillId="0" borderId="74" xfId="67" applyFill="1" applyBorder="1" applyAlignment="1" applyProtection="1">
      <alignment vertical="center"/>
      <protection/>
    </xf>
    <xf numFmtId="0" fontId="3" fillId="0" borderId="75" xfId="67" applyFill="1" applyBorder="1" applyAlignment="1" applyProtection="1">
      <alignment vertical="center"/>
      <protection/>
    </xf>
    <xf numFmtId="0" fontId="3" fillId="33" borderId="64" xfId="67" applyFill="1" applyBorder="1" applyAlignment="1" applyProtection="1">
      <alignment horizontal="left" vertical="center"/>
      <protection/>
    </xf>
    <xf numFmtId="0" fontId="3" fillId="33" borderId="65" xfId="67" applyFill="1" applyBorder="1" applyAlignment="1" applyProtection="1">
      <alignment horizontal="left" vertical="center"/>
      <protection/>
    </xf>
    <xf numFmtId="0" fontId="3" fillId="33" borderId="76" xfId="67" applyFill="1" applyBorder="1" applyAlignment="1" applyProtection="1">
      <alignment horizontal="left" vertical="center"/>
      <protection/>
    </xf>
    <xf numFmtId="0" fontId="3" fillId="33" borderId="77" xfId="67" applyFont="1" applyFill="1" applyBorder="1" applyAlignment="1" applyProtection="1">
      <alignment horizontal="left" vertical="center"/>
      <protection/>
    </xf>
    <xf numFmtId="0" fontId="3" fillId="33" borderId="65" xfId="67" applyFont="1" applyFill="1" applyBorder="1" applyAlignment="1" applyProtection="1">
      <alignment horizontal="left" vertical="center"/>
      <protection/>
    </xf>
    <xf numFmtId="0" fontId="3" fillId="33" borderId="66" xfId="67" applyFont="1" applyFill="1" applyBorder="1" applyAlignment="1" applyProtection="1">
      <alignment horizontal="left" vertical="center"/>
      <protection/>
    </xf>
    <xf numFmtId="188" fontId="10" fillId="36" borderId="64" xfId="54" applyNumberFormat="1" applyFont="1" applyFill="1" applyBorder="1" applyAlignment="1" applyProtection="1">
      <alignment horizontal="right" vertical="center"/>
      <protection/>
    </xf>
    <xf numFmtId="188" fontId="10" fillId="36" borderId="65" xfId="54" applyNumberFormat="1" applyFont="1" applyFill="1" applyBorder="1" applyAlignment="1" applyProtection="1">
      <alignment horizontal="right" vertical="center"/>
      <protection/>
    </xf>
    <xf numFmtId="188" fontId="10" fillId="36" borderId="66" xfId="54" applyNumberFormat="1" applyFont="1" applyFill="1" applyBorder="1" applyAlignment="1" applyProtection="1">
      <alignment horizontal="right" vertical="center"/>
      <protection/>
    </xf>
    <xf numFmtId="0" fontId="6" fillId="33" borderId="21" xfId="67" applyFont="1" applyFill="1" applyBorder="1" applyAlignment="1" applyProtection="1">
      <alignment horizontal="left" vertical="center"/>
      <protection/>
    </xf>
    <xf numFmtId="0" fontId="3" fillId="0" borderId="78" xfId="67" applyFill="1" applyBorder="1" applyAlignment="1" applyProtection="1">
      <alignment vertical="center"/>
      <protection/>
    </xf>
    <xf numFmtId="0" fontId="3" fillId="0" borderId="58" xfId="67" applyFill="1" applyBorder="1" applyAlignment="1" applyProtection="1">
      <alignment vertical="center"/>
      <protection/>
    </xf>
    <xf numFmtId="0" fontId="3" fillId="0" borderId="79" xfId="67" applyFill="1" applyBorder="1" applyAlignment="1" applyProtection="1">
      <alignment vertical="center"/>
      <protection/>
    </xf>
    <xf numFmtId="177" fontId="10" fillId="36" borderId="80" xfId="54" applyNumberFormat="1" applyFont="1" applyFill="1" applyBorder="1" applyAlignment="1" applyProtection="1">
      <alignment horizontal="right" vertical="center"/>
      <protection/>
    </xf>
    <xf numFmtId="177" fontId="10" fillId="36" borderId="11" xfId="54" applyNumberFormat="1" applyFont="1" applyFill="1" applyBorder="1" applyAlignment="1" applyProtection="1">
      <alignment horizontal="right" vertical="center"/>
      <protection/>
    </xf>
    <xf numFmtId="177" fontId="10" fillId="36" borderId="81" xfId="54" applyNumberFormat="1" applyFont="1" applyFill="1" applyBorder="1" applyAlignment="1" applyProtection="1">
      <alignment horizontal="right" vertical="center"/>
      <protection/>
    </xf>
    <xf numFmtId="0" fontId="3" fillId="0" borderId="82" xfId="67" applyFill="1" applyBorder="1" applyAlignment="1" applyProtection="1">
      <alignment horizontal="left" vertical="center"/>
      <protection/>
    </xf>
    <xf numFmtId="0" fontId="3" fillId="0" borderId="42" xfId="67" applyFill="1" applyBorder="1" applyAlignment="1" applyProtection="1">
      <alignment horizontal="left" vertical="center"/>
      <protection/>
    </xf>
    <xf numFmtId="0" fontId="3" fillId="0" borderId="83" xfId="67" applyFill="1" applyBorder="1" applyAlignment="1" applyProtection="1">
      <alignment horizontal="left" vertical="center"/>
      <protection/>
    </xf>
    <xf numFmtId="0" fontId="8" fillId="0" borderId="84" xfId="67" applyFont="1" applyFill="1" applyBorder="1" applyAlignment="1" applyProtection="1">
      <alignment horizontal="center" vertical="center" wrapText="1"/>
      <protection/>
    </xf>
    <xf numFmtId="0" fontId="8" fillId="0" borderId="85" xfId="67" applyFont="1" applyFill="1" applyBorder="1" applyAlignment="1" applyProtection="1">
      <alignment horizontal="center" vertical="center" wrapText="1"/>
      <protection/>
    </xf>
    <xf numFmtId="0" fontId="8" fillId="0" borderId="86" xfId="67" applyFont="1" applyFill="1" applyBorder="1" applyAlignment="1" applyProtection="1">
      <alignment horizontal="center" vertical="center" wrapText="1"/>
      <protection/>
    </xf>
    <xf numFmtId="0" fontId="8" fillId="0" borderId="87" xfId="67" applyFont="1" applyFill="1" applyBorder="1" applyAlignment="1" applyProtection="1">
      <alignment horizontal="center" vertical="center" wrapText="1"/>
      <protection/>
    </xf>
    <xf numFmtId="0" fontId="8" fillId="0" borderId="88" xfId="67" applyFont="1" applyFill="1" applyBorder="1" applyAlignment="1" applyProtection="1">
      <alignment horizontal="center" vertical="center" wrapText="1"/>
      <protection/>
    </xf>
    <xf numFmtId="0" fontId="8" fillId="0" borderId="89" xfId="67" applyFont="1" applyFill="1" applyBorder="1" applyAlignment="1" applyProtection="1">
      <alignment horizontal="center" vertical="center" wrapText="1"/>
      <protection/>
    </xf>
    <xf numFmtId="0" fontId="3" fillId="0" borderId="90" xfId="67" applyFill="1" applyBorder="1" applyAlignment="1" applyProtection="1">
      <alignment horizontal="left" vertical="center" wrapText="1"/>
      <protection/>
    </xf>
    <xf numFmtId="0" fontId="3" fillId="0" borderId="74" xfId="67" applyFill="1" applyBorder="1" applyAlignment="1" applyProtection="1">
      <alignment horizontal="left" vertical="center" wrapText="1"/>
      <protection/>
    </xf>
    <xf numFmtId="0" fontId="3" fillId="0" borderId="91" xfId="67" applyFill="1" applyBorder="1" applyAlignment="1" applyProtection="1">
      <alignment horizontal="left" vertical="center" wrapText="1"/>
      <protection/>
    </xf>
    <xf numFmtId="177" fontId="10" fillId="36" borderId="90" xfId="54" applyNumberFormat="1" applyFont="1" applyFill="1" applyBorder="1" applyAlignment="1" applyProtection="1">
      <alignment vertical="center"/>
      <protection/>
    </xf>
    <xf numFmtId="177" fontId="10" fillId="36" borderId="74" xfId="54" applyNumberFormat="1" applyFont="1" applyFill="1" applyBorder="1" applyAlignment="1" applyProtection="1">
      <alignment vertical="center"/>
      <protection/>
    </xf>
    <xf numFmtId="177" fontId="10" fillId="36" borderId="92" xfId="54" applyNumberFormat="1" applyFont="1" applyFill="1" applyBorder="1" applyAlignment="1" applyProtection="1">
      <alignment vertical="center"/>
      <protection/>
    </xf>
    <xf numFmtId="0" fontId="4" fillId="0" borderId="73" xfId="67" applyFont="1" applyFill="1" applyBorder="1" applyAlignment="1" applyProtection="1">
      <alignment horizontal="center" vertical="center"/>
      <protection/>
    </xf>
    <xf numFmtId="0" fontId="4" fillId="0" borderId="74" xfId="67" applyFont="1" applyFill="1" applyBorder="1" applyAlignment="1" applyProtection="1">
      <alignment horizontal="center" vertical="center"/>
      <protection/>
    </xf>
    <xf numFmtId="0" fontId="4" fillId="0" borderId="92" xfId="67" applyFont="1" applyFill="1" applyBorder="1" applyAlignment="1" applyProtection="1">
      <alignment horizontal="center" vertical="center"/>
      <protection/>
    </xf>
    <xf numFmtId="0" fontId="4" fillId="0" borderId="93" xfId="67" applyFont="1" applyFill="1" applyBorder="1" applyAlignment="1" applyProtection="1">
      <alignment horizontal="center" vertical="center"/>
      <protection/>
    </xf>
    <xf numFmtId="0" fontId="4" fillId="0" borderId="94" xfId="67" applyFont="1" applyFill="1" applyBorder="1" applyAlignment="1" applyProtection="1">
      <alignment horizontal="center" vertical="center"/>
      <protection/>
    </xf>
    <xf numFmtId="0" fontId="8" fillId="0" borderId="19" xfId="67" applyFont="1" applyFill="1" applyBorder="1" applyAlignment="1" applyProtection="1">
      <alignment horizontal="center" vertical="center" textRotation="255" wrapText="1"/>
      <protection/>
    </xf>
    <xf numFmtId="0" fontId="8" fillId="0" borderId="10" xfId="67" applyFont="1" applyFill="1" applyBorder="1" applyAlignment="1" applyProtection="1">
      <alignment horizontal="center" vertical="center" textRotation="255" wrapText="1"/>
      <protection/>
    </xf>
    <xf numFmtId="0" fontId="8" fillId="0" borderId="45" xfId="67" applyFont="1" applyFill="1" applyBorder="1" applyAlignment="1" applyProtection="1">
      <alignment horizontal="center" vertical="center" textRotation="255" wrapText="1"/>
      <protection/>
    </xf>
    <xf numFmtId="0" fontId="8" fillId="0" borderId="0" xfId="67" applyFont="1" applyFill="1" applyBorder="1" applyAlignment="1" applyProtection="1">
      <alignment horizontal="center" vertical="center" textRotation="255" wrapText="1"/>
      <protection/>
    </xf>
    <xf numFmtId="0" fontId="8" fillId="0" borderId="95" xfId="67" applyFont="1" applyFill="1" applyBorder="1" applyAlignment="1" applyProtection="1">
      <alignment horizontal="center" vertical="center" textRotation="255" wrapText="1"/>
      <protection/>
    </xf>
    <xf numFmtId="0" fontId="8" fillId="0" borderId="21" xfId="67" applyFont="1" applyFill="1" applyBorder="1" applyAlignment="1" applyProtection="1">
      <alignment horizontal="center" vertical="center" textRotation="255" wrapText="1"/>
      <protection/>
    </xf>
    <xf numFmtId="0" fontId="4" fillId="0" borderId="96" xfId="67" applyFont="1" applyFill="1" applyBorder="1" applyAlignment="1" applyProtection="1">
      <alignment horizontal="center" vertical="center"/>
      <protection/>
    </xf>
    <xf numFmtId="0" fontId="4" fillId="0" borderId="23" xfId="67" applyFont="1" applyFill="1" applyBorder="1" applyAlignment="1" applyProtection="1">
      <alignment horizontal="center" vertical="center"/>
      <protection/>
    </xf>
    <xf numFmtId="0" fontId="4" fillId="0" borderId="97" xfId="67" applyFont="1" applyFill="1" applyBorder="1" applyAlignment="1" applyProtection="1">
      <alignment horizontal="center" vertical="center"/>
      <protection/>
    </xf>
    <xf numFmtId="0" fontId="3" fillId="0" borderId="98" xfId="67" applyFill="1" applyBorder="1" applyAlignment="1" applyProtection="1">
      <alignment vertical="center"/>
      <protection/>
    </xf>
    <xf numFmtId="0" fontId="4" fillId="0" borderId="58" xfId="67" applyFont="1" applyFill="1" applyBorder="1" applyAlignment="1" applyProtection="1">
      <alignment horizontal="center" vertical="center"/>
      <protection/>
    </xf>
    <xf numFmtId="0" fontId="8" fillId="0" borderId="99" xfId="67" applyFont="1" applyBorder="1" applyAlignment="1" applyProtection="1">
      <alignment horizontal="center" vertical="center" wrapText="1"/>
      <protection/>
    </xf>
    <xf numFmtId="0" fontId="8" fillId="0" borderId="100" xfId="67" applyFont="1" applyBorder="1" applyAlignment="1" applyProtection="1">
      <alignment horizontal="center" vertical="center" wrapText="1"/>
      <protection/>
    </xf>
    <xf numFmtId="0" fontId="8" fillId="0" borderId="86" xfId="67" applyFont="1" applyBorder="1" applyAlignment="1" applyProtection="1">
      <alignment horizontal="center" vertical="center" wrapText="1"/>
      <protection/>
    </xf>
    <xf numFmtId="0" fontId="8" fillId="0" borderId="87" xfId="67" applyFont="1" applyBorder="1" applyAlignment="1" applyProtection="1">
      <alignment horizontal="center" vertical="center" wrapText="1"/>
      <protection/>
    </xf>
    <xf numFmtId="0" fontId="8" fillId="0" borderId="101" xfId="67" applyFont="1" applyBorder="1" applyAlignment="1" applyProtection="1">
      <alignment horizontal="center" vertical="center" wrapText="1"/>
      <protection/>
    </xf>
    <xf numFmtId="0" fontId="8" fillId="0" borderId="102" xfId="67" applyFont="1" applyBorder="1" applyAlignment="1" applyProtection="1">
      <alignment horizontal="center" vertical="center" wrapText="1"/>
      <protection/>
    </xf>
    <xf numFmtId="177" fontId="10" fillId="36" borderId="103" xfId="54" applyNumberFormat="1" applyFont="1" applyFill="1" applyBorder="1" applyAlignment="1" applyProtection="1">
      <alignment horizontal="right" vertical="center"/>
      <protection/>
    </xf>
    <xf numFmtId="177" fontId="10" fillId="36" borderId="55" xfId="54" applyNumberFormat="1" applyFont="1" applyFill="1" applyBorder="1" applyAlignment="1" applyProtection="1">
      <alignment horizontal="right" vertical="center"/>
      <protection/>
    </xf>
    <xf numFmtId="177" fontId="10" fillId="36" borderId="104" xfId="54" applyNumberFormat="1" applyFont="1" applyFill="1" applyBorder="1" applyAlignment="1" applyProtection="1">
      <alignment horizontal="right" vertical="center"/>
      <protection/>
    </xf>
    <xf numFmtId="0" fontId="8" fillId="0" borderId="105" xfId="67" applyFont="1" applyFill="1" applyBorder="1" applyAlignment="1" applyProtection="1">
      <alignment vertical="center"/>
      <protection/>
    </xf>
    <xf numFmtId="0" fontId="8" fillId="0" borderId="34" xfId="67" applyFont="1" applyFill="1" applyBorder="1" applyAlignment="1" applyProtection="1">
      <alignment vertical="center"/>
      <protection/>
    </xf>
    <xf numFmtId="0" fontId="3" fillId="33" borderId="53" xfId="67" applyFont="1" applyFill="1" applyBorder="1" applyAlignment="1" applyProtection="1">
      <alignment horizontal="left" vertical="center"/>
      <protection/>
    </xf>
    <xf numFmtId="0" fontId="3" fillId="33" borderId="42" xfId="67" applyFont="1" applyFill="1" applyBorder="1" applyAlignment="1" applyProtection="1">
      <alignment horizontal="left" vertical="center"/>
      <protection/>
    </xf>
    <xf numFmtId="0" fontId="3" fillId="33" borderId="43" xfId="67" applyFont="1" applyFill="1" applyBorder="1" applyAlignment="1" applyProtection="1">
      <alignment horizontal="left" vertical="center"/>
      <protection/>
    </xf>
    <xf numFmtId="0" fontId="3" fillId="33" borderId="22" xfId="67" applyFont="1" applyFill="1" applyBorder="1" applyAlignment="1" applyProtection="1">
      <alignment horizontal="left" vertical="center"/>
      <protection/>
    </xf>
    <xf numFmtId="0" fontId="3" fillId="33" borderId="23" xfId="67" applyFont="1" applyFill="1" applyBorder="1" applyAlignment="1" applyProtection="1">
      <alignment horizontal="left" vertical="center"/>
      <protection/>
    </xf>
    <xf numFmtId="0" fontId="3" fillId="33" borderId="41" xfId="67" applyFont="1" applyFill="1" applyBorder="1" applyAlignment="1" applyProtection="1">
      <alignment horizontal="left" vertical="center"/>
      <protection/>
    </xf>
    <xf numFmtId="0" fontId="4" fillId="0" borderId="106" xfId="67" applyFont="1" applyFill="1" applyBorder="1" applyAlignment="1" applyProtection="1">
      <alignment horizontal="center" vertical="center"/>
      <protection/>
    </xf>
    <xf numFmtId="202" fontId="6" fillId="0" borderId="107" xfId="54" applyNumberFormat="1" applyFont="1" applyFill="1" applyBorder="1" applyAlignment="1" applyProtection="1">
      <alignment horizontal="left" vertical="center" wrapText="1" shrinkToFit="1"/>
      <protection/>
    </xf>
    <xf numFmtId="202" fontId="6" fillId="0" borderId="0" xfId="54" applyNumberFormat="1" applyFont="1" applyFill="1" applyBorder="1" applyAlignment="1" applyProtection="1">
      <alignment horizontal="left" vertical="center" wrapText="1" shrinkToFit="1"/>
      <protection/>
    </xf>
    <xf numFmtId="202" fontId="6" fillId="0" borderId="15" xfId="54" applyNumberFormat="1" applyFont="1" applyFill="1" applyBorder="1" applyAlignment="1" applyProtection="1">
      <alignment horizontal="left" vertical="center" wrapText="1" shrinkToFit="1"/>
      <protection/>
    </xf>
    <xf numFmtId="201" fontId="10" fillId="35" borderId="108" xfId="54" applyNumberFormat="1" applyFont="1" applyFill="1" applyBorder="1" applyAlignment="1" applyProtection="1">
      <alignment vertical="center"/>
      <protection locked="0"/>
    </xf>
    <xf numFmtId="201" fontId="10" fillId="35" borderId="11" xfId="54" applyNumberFormat="1" applyFont="1" applyFill="1" applyBorder="1" applyAlignment="1" applyProtection="1">
      <alignment vertical="center"/>
      <protection locked="0"/>
    </xf>
    <xf numFmtId="201" fontId="10" fillId="35" borderId="26" xfId="54" applyNumberFormat="1" applyFont="1" applyFill="1" applyBorder="1" applyAlignment="1" applyProtection="1">
      <alignment vertical="center"/>
      <protection locked="0"/>
    </xf>
    <xf numFmtId="202" fontId="6" fillId="0" borderId="109" xfId="54" applyNumberFormat="1" applyFont="1" applyFill="1" applyBorder="1" applyAlignment="1" applyProtection="1">
      <alignment horizontal="left" vertical="center" wrapText="1" shrinkToFit="1"/>
      <protection/>
    </xf>
    <xf numFmtId="202" fontId="6" fillId="0" borderId="48" xfId="54" applyNumberFormat="1" applyFont="1" applyFill="1" applyBorder="1" applyAlignment="1" applyProtection="1">
      <alignment horizontal="left" vertical="center" wrapText="1" shrinkToFit="1"/>
      <protection/>
    </xf>
    <xf numFmtId="202" fontId="6" fillId="0" borderId="110" xfId="54" applyNumberFormat="1" applyFont="1" applyFill="1" applyBorder="1" applyAlignment="1" applyProtection="1">
      <alignment horizontal="left" vertical="center" wrapText="1" shrinkToFit="1"/>
      <protection/>
    </xf>
    <xf numFmtId="0" fontId="4" fillId="0" borderId="40" xfId="67" applyFont="1" applyFill="1" applyBorder="1" applyAlignment="1" applyProtection="1">
      <alignment horizontal="center" vertical="center"/>
      <protection/>
    </xf>
    <xf numFmtId="0" fontId="4" fillId="0" borderId="41" xfId="67" applyFont="1" applyFill="1" applyBorder="1" applyAlignment="1" applyProtection="1">
      <alignment horizontal="center" vertical="center"/>
      <protection/>
    </xf>
    <xf numFmtId="0" fontId="5" fillId="33" borderId="87" xfId="67" applyFont="1" applyFill="1" applyBorder="1" applyAlignment="1" applyProtection="1">
      <alignment horizontal="center" vertical="center"/>
      <protection/>
    </xf>
    <xf numFmtId="0" fontId="5" fillId="33" borderId="111" xfId="67" applyFont="1" applyFill="1" applyBorder="1" applyAlignment="1" applyProtection="1">
      <alignment horizontal="center" vertical="center"/>
      <protection/>
    </xf>
    <xf numFmtId="0" fontId="5" fillId="33" borderId="86" xfId="67" applyFont="1" applyFill="1" applyBorder="1" applyAlignment="1" applyProtection="1">
      <alignment horizontal="center" vertical="center"/>
      <protection/>
    </xf>
    <xf numFmtId="0" fontId="17" fillId="33" borderId="87" xfId="67" applyFont="1" applyFill="1" applyBorder="1" applyAlignment="1" applyProtection="1">
      <alignment horizontal="center" vertical="center"/>
      <protection/>
    </xf>
    <xf numFmtId="0" fontId="6" fillId="33" borderId="87" xfId="67" applyFont="1" applyFill="1" applyBorder="1" applyAlignment="1" applyProtection="1">
      <alignment horizontal="center" vertical="center"/>
      <protection/>
    </xf>
    <xf numFmtId="0" fontId="6" fillId="33" borderId="111" xfId="67" applyFont="1" applyFill="1" applyBorder="1" applyAlignment="1" applyProtection="1">
      <alignment horizontal="center" vertical="center"/>
      <protection/>
    </xf>
    <xf numFmtId="0" fontId="6" fillId="33" borderId="86" xfId="67" applyFont="1" applyFill="1" applyBorder="1" applyAlignment="1" applyProtection="1">
      <alignment horizontal="center" vertical="center"/>
      <protection/>
    </xf>
    <xf numFmtId="0" fontId="3" fillId="33" borderId="28" xfId="67" applyFont="1" applyFill="1" applyBorder="1" applyAlignment="1" applyProtection="1">
      <alignment vertical="center" wrapText="1"/>
      <protection/>
    </xf>
    <xf numFmtId="0" fontId="3" fillId="33" borderId="29" xfId="67" applyFont="1" applyFill="1" applyBorder="1" applyAlignment="1" applyProtection="1">
      <alignment vertical="center" wrapText="1"/>
      <protection/>
    </xf>
    <xf numFmtId="0" fontId="3" fillId="33" borderId="112" xfId="67" applyFont="1" applyFill="1" applyBorder="1" applyAlignment="1" applyProtection="1">
      <alignment vertical="center" wrapText="1"/>
      <protection/>
    </xf>
    <xf numFmtId="199" fontId="3" fillId="7" borderId="113" xfId="67" applyNumberFormat="1" applyFont="1" applyFill="1" applyBorder="1" applyAlignment="1" applyProtection="1">
      <alignment horizontal="left" vertical="center" wrapText="1"/>
      <protection locked="0"/>
    </xf>
    <xf numFmtId="199" fontId="3" fillId="7" borderId="29" xfId="67" applyNumberFormat="1" applyFont="1" applyFill="1" applyBorder="1" applyAlignment="1" applyProtection="1">
      <alignment horizontal="left" vertical="center" wrapText="1"/>
      <protection locked="0"/>
    </xf>
    <xf numFmtId="199" fontId="3" fillId="7" borderId="32" xfId="67" applyNumberFormat="1" applyFont="1" applyFill="1" applyBorder="1" applyAlignment="1" applyProtection="1">
      <alignment horizontal="left" vertical="center" wrapText="1"/>
      <protection locked="0"/>
    </xf>
    <xf numFmtId="0" fontId="3" fillId="33" borderId="114" xfId="67" applyFill="1" applyBorder="1" applyAlignment="1" applyProtection="1">
      <alignment vertical="center" wrapText="1"/>
      <protection/>
    </xf>
    <xf numFmtId="0" fontId="3" fillId="33" borderId="17" xfId="67" applyFill="1" applyBorder="1" applyAlignment="1" applyProtection="1">
      <alignment vertical="center" wrapText="1"/>
      <protection/>
    </xf>
    <xf numFmtId="0" fontId="3" fillId="33" borderId="17" xfId="67" applyFill="1" applyBorder="1" applyAlignment="1" applyProtection="1">
      <alignment horizontal="center" vertical="center"/>
      <protection/>
    </xf>
    <xf numFmtId="0" fontId="3" fillId="33" borderId="18" xfId="67" applyFill="1" applyBorder="1" applyAlignment="1" applyProtection="1">
      <alignment horizontal="center" vertical="center"/>
      <protection/>
    </xf>
    <xf numFmtId="0" fontId="3" fillId="33" borderId="115" xfId="67" applyFont="1" applyFill="1" applyBorder="1" applyAlignment="1" applyProtection="1">
      <alignment horizontal="center" vertical="center"/>
      <protection/>
    </xf>
    <xf numFmtId="0" fontId="3" fillId="33" borderId="36" xfId="67" applyFont="1" applyFill="1" applyBorder="1" applyAlignment="1" applyProtection="1">
      <alignment horizontal="center" vertical="center"/>
      <protection/>
    </xf>
    <xf numFmtId="0" fontId="3" fillId="33" borderId="27" xfId="67" applyFont="1" applyFill="1" applyBorder="1" applyAlignment="1" applyProtection="1">
      <alignment horizontal="center" vertical="center"/>
      <protection/>
    </xf>
    <xf numFmtId="0" fontId="3" fillId="33" borderId="116" xfId="67" applyFont="1" applyFill="1" applyBorder="1" applyAlignment="1" applyProtection="1">
      <alignment horizontal="center" vertical="center"/>
      <protection/>
    </xf>
    <xf numFmtId="0" fontId="3" fillId="33" borderId="74" xfId="67" applyFont="1" applyFill="1" applyBorder="1" applyAlignment="1" applyProtection="1">
      <alignment horizontal="center" vertical="center"/>
      <protection/>
    </xf>
    <xf numFmtId="0" fontId="3" fillId="33" borderId="75" xfId="67" applyFont="1" applyFill="1" applyBorder="1" applyAlignment="1" applyProtection="1">
      <alignment horizontal="center" vertical="center"/>
      <protection/>
    </xf>
    <xf numFmtId="178" fontId="3" fillId="35" borderId="39" xfId="67" applyNumberFormat="1" applyFont="1" applyFill="1" applyBorder="1" applyAlignment="1" applyProtection="1">
      <alignment horizontal="center" vertical="center"/>
      <protection locked="0"/>
    </xf>
    <xf numFmtId="178" fontId="3" fillId="35" borderId="42" xfId="67" applyNumberFormat="1" applyFont="1" applyFill="1" applyBorder="1" applyAlignment="1" applyProtection="1">
      <alignment horizontal="center" vertical="center"/>
      <protection locked="0"/>
    </xf>
    <xf numFmtId="178" fontId="3" fillId="35" borderId="43" xfId="67" applyNumberFormat="1" applyFont="1" applyFill="1" applyBorder="1" applyAlignment="1" applyProtection="1">
      <alignment horizontal="center" vertical="center"/>
      <protection locked="0"/>
    </xf>
    <xf numFmtId="0" fontId="4" fillId="0" borderId="44" xfId="67" applyFont="1" applyFill="1" applyBorder="1" applyAlignment="1" applyProtection="1">
      <alignment horizontal="center" vertical="center"/>
      <protection/>
    </xf>
    <xf numFmtId="201" fontId="57" fillId="0" borderId="33" xfId="54" applyNumberFormat="1" applyFont="1" applyFill="1" applyBorder="1" applyAlignment="1" applyProtection="1">
      <alignment horizontal="left" vertical="center" wrapText="1"/>
      <protection/>
    </xf>
    <xf numFmtId="201" fontId="57" fillId="0" borderId="34" xfId="54" applyNumberFormat="1" applyFont="1" applyFill="1" applyBorder="1" applyAlignment="1" applyProtection="1">
      <alignment horizontal="left" vertical="center" wrapText="1"/>
      <protection/>
    </xf>
    <xf numFmtId="201" fontId="57" fillId="0" borderId="35" xfId="54" applyNumberFormat="1" applyFont="1" applyFill="1" applyBorder="1" applyAlignment="1" applyProtection="1">
      <alignment horizontal="left" vertical="center" wrapText="1"/>
      <protection/>
    </xf>
    <xf numFmtId="0" fontId="3" fillId="33" borderId="117" xfId="67" applyFont="1" applyFill="1" applyBorder="1" applyAlignment="1" applyProtection="1">
      <alignment horizontal="center" vertical="center"/>
      <protection/>
    </xf>
    <xf numFmtId="0" fontId="3" fillId="33" borderId="118" xfId="67" applyFont="1" applyFill="1" applyBorder="1" applyAlignment="1" applyProtection="1">
      <alignment horizontal="center" vertical="center"/>
      <protection/>
    </xf>
    <xf numFmtId="202" fontId="10" fillId="36" borderId="54" xfId="54" applyNumberFormat="1" applyFont="1" applyFill="1" applyBorder="1" applyAlignment="1" applyProtection="1">
      <alignment vertical="center"/>
      <protection/>
    </xf>
    <xf numFmtId="202" fontId="10" fillId="36" borderId="55" xfId="54" applyNumberFormat="1" applyFont="1" applyFill="1" applyBorder="1" applyAlignment="1" applyProtection="1">
      <alignment vertical="center"/>
      <protection/>
    </xf>
    <xf numFmtId="202" fontId="10" fillId="36" borderId="106" xfId="54" applyNumberFormat="1" applyFont="1" applyFill="1" applyBorder="1" applyAlignment="1" applyProtection="1">
      <alignment vertical="center"/>
      <protection/>
    </xf>
    <xf numFmtId="0" fontId="3" fillId="33" borderId="53" xfId="67" applyFill="1" applyBorder="1" applyAlignment="1" applyProtection="1">
      <alignment vertical="center"/>
      <protection/>
    </xf>
    <xf numFmtId="0" fontId="3" fillId="33" borderId="42" xfId="67" applyFill="1" applyBorder="1" applyAlignment="1" applyProtection="1">
      <alignment vertical="center"/>
      <protection/>
    </xf>
    <xf numFmtId="201" fontId="10" fillId="35" borderId="42" xfId="54" applyNumberFormat="1" applyFont="1" applyFill="1" applyBorder="1" applyAlignment="1" applyProtection="1">
      <alignment vertical="center"/>
      <protection locked="0"/>
    </xf>
    <xf numFmtId="201" fontId="10" fillId="35" borderId="43" xfId="54" applyNumberFormat="1" applyFont="1" applyFill="1" applyBorder="1" applyAlignment="1" applyProtection="1">
      <alignment vertical="center"/>
      <protection locked="0"/>
    </xf>
    <xf numFmtId="0" fontId="3" fillId="33" borderId="10" xfId="67" applyFont="1" applyFill="1" applyBorder="1" applyAlignment="1" applyProtection="1">
      <alignment horizontal="center" vertical="center"/>
      <protection/>
    </xf>
    <xf numFmtId="0" fontId="3" fillId="33" borderId="119" xfId="67" applyFont="1" applyFill="1" applyBorder="1" applyAlignment="1" applyProtection="1">
      <alignment horizontal="center" vertical="center"/>
      <protection/>
    </xf>
    <xf numFmtId="0" fontId="4" fillId="0" borderId="52" xfId="67" applyFont="1" applyFill="1" applyBorder="1" applyAlignment="1" applyProtection="1">
      <alignment horizontal="center" vertical="center"/>
      <protection/>
    </xf>
    <xf numFmtId="0" fontId="3" fillId="33" borderId="120" xfId="67" applyFill="1" applyBorder="1" applyAlignment="1" applyProtection="1">
      <alignment horizontal="center" vertical="center"/>
      <protection/>
    </xf>
    <xf numFmtId="0" fontId="3" fillId="33" borderId="121" xfId="67" applyFill="1" applyBorder="1" applyAlignment="1" applyProtection="1">
      <alignment horizontal="center" vertical="center"/>
      <protection/>
    </xf>
    <xf numFmtId="0" fontId="3" fillId="33" borderId="19" xfId="67" applyFont="1" applyFill="1" applyBorder="1" applyAlignment="1" applyProtection="1">
      <alignment horizontal="center" vertical="center"/>
      <protection/>
    </xf>
    <xf numFmtId="203" fontId="10" fillId="35" borderId="108" xfId="54" applyNumberFormat="1" applyFont="1" applyFill="1" applyBorder="1" applyAlignment="1" applyProtection="1">
      <alignment horizontal="right" vertical="center"/>
      <protection locked="0"/>
    </xf>
    <xf numFmtId="203" fontId="10" fillId="35" borderId="11" xfId="54" applyNumberFormat="1" applyFont="1" applyFill="1" applyBorder="1" applyAlignment="1" applyProtection="1">
      <alignment horizontal="right" vertical="center"/>
      <protection locked="0"/>
    </xf>
    <xf numFmtId="203" fontId="10" fillId="35" borderId="26" xfId="54" applyNumberFormat="1" applyFont="1" applyFill="1" applyBorder="1" applyAlignment="1" applyProtection="1">
      <alignment horizontal="right" vertical="center"/>
      <protection locked="0"/>
    </xf>
    <xf numFmtId="0" fontId="3" fillId="33" borderId="122" xfId="67" applyFont="1" applyFill="1" applyBorder="1" applyAlignment="1" applyProtection="1">
      <alignment horizontal="left" vertical="center"/>
      <protection/>
    </xf>
    <xf numFmtId="0" fontId="3" fillId="33" borderId="34" xfId="67" applyFont="1" applyFill="1" applyBorder="1" applyAlignment="1" applyProtection="1">
      <alignment horizontal="left" vertical="center"/>
      <protection/>
    </xf>
    <xf numFmtId="0" fontId="3" fillId="33" borderId="44" xfId="67" applyFont="1" applyFill="1" applyBorder="1" applyAlignment="1" applyProtection="1">
      <alignment horizontal="left" vertical="center"/>
      <protection/>
    </xf>
    <xf numFmtId="201" fontId="6" fillId="0" borderId="33" xfId="54" applyNumberFormat="1" applyFont="1" applyFill="1" applyBorder="1" applyAlignment="1" applyProtection="1">
      <alignment horizontal="center" vertical="center"/>
      <protection/>
    </xf>
    <xf numFmtId="201" fontId="10" fillId="0" borderId="34" xfId="54" applyNumberFormat="1" applyFont="1" applyFill="1" applyBorder="1" applyAlignment="1" applyProtection="1">
      <alignment horizontal="center" vertical="center"/>
      <protection/>
    </xf>
    <xf numFmtId="201" fontId="10" fillId="0" borderId="44" xfId="54" applyNumberFormat="1" applyFont="1" applyFill="1" applyBorder="1" applyAlignment="1" applyProtection="1">
      <alignment horizontal="center" vertical="center"/>
      <protection/>
    </xf>
    <xf numFmtId="202" fontId="6" fillId="0" borderId="120" xfId="54" applyNumberFormat="1" applyFont="1" applyFill="1" applyBorder="1" applyAlignment="1" applyProtection="1">
      <alignment horizontal="left" vertical="center" wrapText="1" shrinkToFit="1"/>
      <protection/>
    </xf>
    <xf numFmtId="202" fontId="6" fillId="0" borderId="17" xfId="54" applyNumberFormat="1" applyFont="1" applyFill="1" applyBorder="1" applyAlignment="1" applyProtection="1">
      <alignment horizontal="left" vertical="center" wrapText="1" shrinkToFit="1"/>
      <protection/>
    </xf>
    <xf numFmtId="202" fontId="6" fillId="0" borderId="18" xfId="54" applyNumberFormat="1" applyFont="1" applyFill="1" applyBorder="1" applyAlignment="1" applyProtection="1">
      <alignment horizontal="left" vertical="center" wrapText="1" shrinkToFit="1"/>
      <protection/>
    </xf>
    <xf numFmtId="0" fontId="3" fillId="33" borderId="25" xfId="67" applyFill="1" applyBorder="1" applyAlignment="1" applyProtection="1">
      <alignment horizontal="left" vertical="center"/>
      <protection/>
    </xf>
    <xf numFmtId="0" fontId="3" fillId="33" borderId="11" xfId="67" applyFill="1" applyBorder="1" applyAlignment="1" applyProtection="1">
      <alignment horizontal="left" vertical="center"/>
      <protection/>
    </xf>
    <xf numFmtId="0" fontId="3" fillId="33" borderId="26" xfId="67" applyFill="1" applyBorder="1" applyAlignment="1" applyProtection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良い" xfId="69"/>
  </cellStyles>
  <dxfs count="13">
    <dxf>
      <fill>
        <patternFill>
          <bgColor rgb="FFB687F5"/>
        </patternFill>
      </fill>
    </dxf>
    <dxf>
      <fill>
        <patternFill>
          <bgColor rgb="FFFFFFA7"/>
        </patternFill>
      </fill>
    </dxf>
    <dxf>
      <fill>
        <patternFill>
          <bgColor rgb="FFFFC5D1"/>
        </patternFill>
      </fill>
    </dxf>
    <dxf>
      <fill>
        <patternFill>
          <bgColor rgb="FFCCFFFF"/>
        </patternFill>
      </fill>
    </dxf>
    <dxf>
      <fill>
        <patternFill>
          <bgColor rgb="FF899CEB"/>
        </patternFill>
      </fill>
    </dxf>
    <dxf>
      <fill>
        <patternFill>
          <bgColor rgb="FFB8E08C"/>
        </patternFill>
      </fill>
    </dxf>
    <dxf>
      <fill>
        <patternFill>
          <bgColor rgb="FFFF99FF"/>
        </patternFill>
      </fill>
    </dxf>
    <dxf>
      <fill>
        <patternFill>
          <bgColor rgb="FF57D3FF"/>
        </patternFill>
      </fill>
    </dxf>
    <dxf>
      <fill>
        <patternFill>
          <bgColor rgb="FFFFC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76200</xdr:rowOff>
    </xdr:from>
    <xdr:to>
      <xdr:col>40</xdr:col>
      <xdr:colOff>352425</xdr:colOff>
      <xdr:row>29</xdr:row>
      <xdr:rowOff>200025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7477125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&#28711;&#30000;&#12288;0625&#29256;\&#9632;&#28711;&#30000;&#12288;0623&#29256;\&#21402;&#26408;&#20998;\&#27096;&#24335;4&#65374;6&#65288;&#35352;&#20837;&#2036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H61"/>
  <sheetViews>
    <sheetView showGridLines="0" tabSelected="1" zoomScaleSheetLayoutView="100" workbookViewId="0" topLeftCell="A7">
      <selection activeCell="E7" sqref="E7"/>
    </sheetView>
  </sheetViews>
  <sheetFormatPr defaultColWidth="9.140625" defaultRowHeight="27" customHeight="1"/>
  <cols>
    <col min="1" max="1" width="9.00390625" style="4" customWidth="1"/>
    <col min="2" max="26" width="3.57421875" style="2" customWidth="1"/>
    <col min="27" max="28" width="3.57421875" style="19" customWidth="1"/>
    <col min="29" max="29" width="9.00390625" style="19" customWidth="1"/>
    <col min="30" max="16384" width="9.00390625" style="4" customWidth="1"/>
  </cols>
  <sheetData>
    <row r="1" spans="2:26" ht="27" customHeight="1">
      <c r="B1" s="227" t="s">
        <v>70</v>
      </c>
      <c r="C1" s="227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9"/>
    </row>
    <row r="2" spans="2:29" ht="27" customHeight="1">
      <c r="B2" s="230" t="s">
        <v>14</v>
      </c>
      <c r="C2" s="23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3"/>
      <c r="AA2" s="4"/>
      <c r="AB2" s="4"/>
      <c r="AC2" s="4"/>
    </row>
    <row r="3" spans="2:29" ht="7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"/>
      <c r="AB3" s="4"/>
      <c r="AC3" s="4"/>
    </row>
    <row r="4" spans="2:26" ht="27" customHeight="1" thickBot="1">
      <c r="B4" s="234" t="s">
        <v>41</v>
      </c>
      <c r="C4" s="235"/>
      <c r="D4" s="235"/>
      <c r="E4" s="235"/>
      <c r="F4" s="235"/>
      <c r="G4" s="235"/>
      <c r="H4" s="236"/>
      <c r="I4" s="237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</row>
    <row r="5" spans="2:26" ht="7.5" customHeight="1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53"/>
    </row>
    <row r="6" spans="2:29" ht="27" customHeight="1" thickBot="1">
      <c r="B6" s="34" t="s">
        <v>27</v>
      </c>
      <c r="C6" s="8"/>
      <c r="Z6" s="3"/>
      <c r="AA6" s="4"/>
      <c r="AB6" s="4"/>
      <c r="AC6" s="4"/>
    </row>
    <row r="7" spans="2:29" ht="27" customHeight="1" thickBot="1">
      <c r="B7" s="271" t="s">
        <v>28</v>
      </c>
      <c r="C7" s="266"/>
      <c r="D7" s="266"/>
      <c r="E7" s="57"/>
      <c r="F7" s="266" t="s">
        <v>29</v>
      </c>
      <c r="G7" s="267"/>
      <c r="H7" s="44" t="s">
        <v>42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"/>
      <c r="AA7" s="4"/>
      <c r="AB7" s="4"/>
      <c r="AC7" s="4"/>
    </row>
    <row r="8" spans="2:29" ht="19.5" customHeight="1">
      <c r="B8" s="37"/>
      <c r="C8" s="36"/>
      <c r="D8" s="36"/>
      <c r="E8" s="133" t="s">
        <v>32</v>
      </c>
      <c r="F8" s="133"/>
      <c r="G8" s="133"/>
      <c r="H8" s="133"/>
      <c r="I8" s="133"/>
      <c r="J8" s="133"/>
      <c r="K8" s="133"/>
      <c r="L8" s="246" t="s">
        <v>33</v>
      </c>
      <c r="M8" s="246"/>
      <c r="N8" s="246"/>
      <c r="O8" s="246"/>
      <c r="P8" s="246"/>
      <c r="Q8" s="246"/>
      <c r="R8" s="246"/>
      <c r="S8" s="247" t="s">
        <v>34</v>
      </c>
      <c r="T8" s="248"/>
      <c r="U8" s="248"/>
      <c r="V8" s="248"/>
      <c r="W8" s="248"/>
      <c r="X8" s="248"/>
      <c r="Y8" s="249"/>
      <c r="Z8" s="3"/>
      <c r="AA8" s="4"/>
      <c r="AB8" s="4"/>
      <c r="AC8" s="4"/>
    </row>
    <row r="9" spans="2:29" ht="27" customHeight="1">
      <c r="B9" s="107" t="s">
        <v>30</v>
      </c>
      <c r="C9" s="108"/>
      <c r="D9" s="108"/>
      <c r="E9" s="250"/>
      <c r="F9" s="251"/>
      <c r="G9" s="251"/>
      <c r="H9" s="251"/>
      <c r="I9" s="251"/>
      <c r="J9" s="251"/>
      <c r="K9" s="252"/>
      <c r="L9" s="129">
        <f>IF($E$7="","",VLOOKUP($E$7,$AC$54:$AF$61,2))</f>
      </c>
      <c r="M9" s="131"/>
      <c r="N9" s="131"/>
      <c r="O9" s="131"/>
      <c r="P9" s="131"/>
      <c r="Q9" s="129">
        <f>IF($E$9="","",IF($E$9&lt;=L9,"適","―"))</f>
      </c>
      <c r="R9" s="132"/>
      <c r="S9" s="129">
        <f>IF($E$7="","",VLOOKUP($E$7,$AC$54:$AF$61,3))</f>
      </c>
      <c r="T9" s="131"/>
      <c r="U9" s="131"/>
      <c r="V9" s="131"/>
      <c r="W9" s="132"/>
      <c r="X9" s="129">
        <f>IF($E$9="","",IF($E$9&lt;=S9,"適","―"))</f>
      </c>
      <c r="Y9" s="130"/>
      <c r="Z9" s="3"/>
      <c r="AA9" s="4"/>
      <c r="AB9" s="4"/>
      <c r="AC9" s="4"/>
    </row>
    <row r="10" spans="2:29" ht="27" customHeight="1" thickBot="1">
      <c r="B10" s="257" t="s">
        <v>31</v>
      </c>
      <c r="C10" s="258"/>
      <c r="D10" s="258"/>
      <c r="E10" s="123"/>
      <c r="F10" s="124"/>
      <c r="G10" s="124"/>
      <c r="H10" s="124"/>
      <c r="I10" s="124"/>
      <c r="J10" s="124"/>
      <c r="K10" s="125"/>
      <c r="L10" s="134">
        <f>IF($E$7="","",VLOOKUP($E$7,$AC$54:$AF$61,4))</f>
      </c>
      <c r="M10" s="135"/>
      <c r="N10" s="135"/>
      <c r="O10" s="135"/>
      <c r="P10" s="135"/>
      <c r="Q10" s="129">
        <f>IF(E10="","",IF(E10&lt;=L10,"適","―"))</f>
      </c>
      <c r="R10" s="132"/>
      <c r="S10" s="126"/>
      <c r="T10" s="127"/>
      <c r="U10" s="127"/>
      <c r="V10" s="127"/>
      <c r="W10" s="127"/>
      <c r="X10" s="127"/>
      <c r="Y10" s="128"/>
      <c r="Z10" s="3"/>
      <c r="AA10" s="4"/>
      <c r="AB10" s="4"/>
      <c r="AC10" s="4"/>
    </row>
    <row r="11" spans="2:29" ht="27" customHeight="1" thickBot="1">
      <c r="B11" s="244" t="s">
        <v>39</v>
      </c>
      <c r="C11" s="245"/>
      <c r="D11" s="245"/>
      <c r="E11" s="245"/>
      <c r="F11" s="245"/>
      <c r="G11" s="245"/>
      <c r="H11" s="245"/>
      <c r="I11" s="245"/>
      <c r="J11" s="245"/>
      <c r="K11" s="245"/>
      <c r="L11" s="82" t="str">
        <f>IF(AND(Q9="適",Q10="適"),"適","―")</f>
        <v>―</v>
      </c>
      <c r="M11" s="82"/>
      <c r="N11" s="82"/>
      <c r="O11" s="82"/>
      <c r="P11" s="82"/>
      <c r="Q11" s="82"/>
      <c r="R11" s="83"/>
      <c r="S11" s="33"/>
      <c r="T11" s="33"/>
      <c r="U11" s="33"/>
      <c r="V11" s="33"/>
      <c r="W11" s="33"/>
      <c r="X11" s="33"/>
      <c r="Y11" s="33"/>
      <c r="Z11" s="3"/>
      <c r="AA11" s="4"/>
      <c r="AB11" s="4"/>
      <c r="AC11" s="4"/>
    </row>
    <row r="12" spans="2:29" ht="7.5" customHeight="1">
      <c r="B12" s="35"/>
      <c r="C12" s="35"/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"/>
      <c r="AA12" s="4"/>
      <c r="AB12" s="4"/>
      <c r="AC12" s="4"/>
    </row>
    <row r="13" spans="2:26" ht="27" customHeight="1" thickBot="1">
      <c r="B13" s="160" t="s">
        <v>25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2:28" ht="22.5" customHeight="1">
      <c r="B14" s="240" t="s">
        <v>40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69" t="s">
        <v>16</v>
      </c>
      <c r="N14" s="242"/>
      <c r="O14" s="242"/>
      <c r="P14" s="242"/>
      <c r="Q14" s="242"/>
      <c r="R14" s="242"/>
      <c r="S14" s="270"/>
      <c r="T14" s="242" t="s">
        <v>15</v>
      </c>
      <c r="U14" s="242"/>
      <c r="V14" s="242"/>
      <c r="W14" s="242"/>
      <c r="X14" s="242"/>
      <c r="Y14" s="242"/>
      <c r="Z14" s="243"/>
      <c r="AA14" s="20"/>
      <c r="AB14" s="20"/>
    </row>
    <row r="15" spans="2:28" ht="22.5" customHeight="1">
      <c r="B15" s="262" t="s">
        <v>0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85"/>
      <c r="N15" s="264"/>
      <c r="O15" s="264"/>
      <c r="P15" s="185" t="s">
        <v>1</v>
      </c>
      <c r="Q15" s="92"/>
      <c r="R15" s="92"/>
      <c r="S15" s="93"/>
      <c r="T15" s="264"/>
      <c r="U15" s="264"/>
      <c r="V15" s="264"/>
      <c r="W15" s="185" t="s">
        <v>1</v>
      </c>
      <c r="X15" s="92"/>
      <c r="Y15" s="92"/>
      <c r="Z15" s="268"/>
      <c r="AA15" s="20"/>
      <c r="AB15" s="20"/>
    </row>
    <row r="16" spans="2:28" ht="22.5" customHeight="1">
      <c r="B16" s="109" t="s">
        <v>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85"/>
      <c r="N16" s="264"/>
      <c r="O16" s="265"/>
      <c r="P16" s="91" t="s">
        <v>1</v>
      </c>
      <c r="Q16" s="92"/>
      <c r="R16" s="92"/>
      <c r="S16" s="93"/>
      <c r="T16" s="84"/>
      <c r="U16" s="84"/>
      <c r="V16" s="84"/>
      <c r="W16" s="91" t="s">
        <v>1</v>
      </c>
      <c r="X16" s="92"/>
      <c r="Y16" s="92"/>
      <c r="Z16" s="268"/>
      <c r="AA16" s="20"/>
      <c r="AB16" s="20"/>
    </row>
    <row r="17" spans="2:29" ht="22.5" customHeight="1">
      <c r="B17" s="109" t="s">
        <v>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85"/>
      <c r="N17" s="264"/>
      <c r="O17" s="265"/>
      <c r="P17" s="91" t="s">
        <v>1</v>
      </c>
      <c r="Q17" s="92"/>
      <c r="R17" s="92"/>
      <c r="S17" s="93"/>
      <c r="T17" s="84"/>
      <c r="U17" s="84"/>
      <c r="V17" s="85"/>
      <c r="W17" s="91" t="s">
        <v>1</v>
      </c>
      <c r="X17" s="92"/>
      <c r="Y17" s="92"/>
      <c r="Z17" s="268"/>
      <c r="AA17" s="20"/>
      <c r="AB17" s="20"/>
      <c r="AC17" s="20"/>
    </row>
    <row r="18" spans="2:29" ht="22.5" customHeight="1">
      <c r="B18" s="109" t="s">
        <v>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85"/>
      <c r="N18" s="264"/>
      <c r="O18" s="265"/>
      <c r="P18" s="91" t="s">
        <v>1</v>
      </c>
      <c r="Q18" s="92"/>
      <c r="R18" s="92"/>
      <c r="S18" s="93"/>
      <c r="T18" s="84"/>
      <c r="U18" s="84"/>
      <c r="V18" s="85"/>
      <c r="W18" s="91" t="s">
        <v>1</v>
      </c>
      <c r="X18" s="92"/>
      <c r="Y18" s="92"/>
      <c r="Z18" s="268"/>
      <c r="AA18" s="20"/>
      <c r="AB18" s="20"/>
      <c r="AC18" s="20"/>
    </row>
    <row r="19" spans="2:29" ht="22.5" customHeight="1">
      <c r="B19" s="109" t="s">
        <v>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85"/>
      <c r="N19" s="264"/>
      <c r="O19" s="265"/>
      <c r="P19" s="91" t="s">
        <v>1</v>
      </c>
      <c r="Q19" s="92"/>
      <c r="R19" s="92"/>
      <c r="S19" s="93"/>
      <c r="T19" s="84"/>
      <c r="U19" s="84"/>
      <c r="V19" s="85"/>
      <c r="W19" s="91" t="s">
        <v>1</v>
      </c>
      <c r="X19" s="92"/>
      <c r="Y19" s="92"/>
      <c r="Z19" s="268"/>
      <c r="AA19" s="20"/>
      <c r="AB19" s="20"/>
      <c r="AC19" s="20"/>
    </row>
    <row r="20" spans="2:29" ht="22.5" customHeight="1">
      <c r="B20" s="54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111" t="s">
        <v>46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/>
      <c r="AA20" s="20"/>
      <c r="AB20" s="20"/>
      <c r="AC20" s="20"/>
    </row>
    <row r="21" spans="2:29" ht="22.5" customHeight="1">
      <c r="B21" s="284" t="s">
        <v>21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6"/>
      <c r="M21" s="272"/>
      <c r="N21" s="273"/>
      <c r="O21" s="274"/>
      <c r="P21" s="79" t="s">
        <v>1</v>
      </c>
      <c r="Q21" s="80"/>
      <c r="R21" s="80"/>
      <c r="S21" s="253"/>
      <c r="T21" s="254" t="s">
        <v>23</v>
      </c>
      <c r="U21" s="255"/>
      <c r="V21" s="255"/>
      <c r="W21" s="255"/>
      <c r="X21" s="255"/>
      <c r="Y21" s="255"/>
      <c r="Z21" s="256"/>
      <c r="AA21" s="20"/>
      <c r="AB21" s="20"/>
      <c r="AC21" s="20"/>
    </row>
    <row r="22" spans="2:27" ht="22.5" customHeight="1">
      <c r="B22" s="212" t="s">
        <v>47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M22" s="88"/>
      <c r="N22" s="89"/>
      <c r="O22" s="90"/>
      <c r="P22" s="225" t="s">
        <v>13</v>
      </c>
      <c r="Q22" s="194"/>
      <c r="R22" s="194"/>
      <c r="S22" s="226"/>
      <c r="T22" s="281" t="s">
        <v>43</v>
      </c>
      <c r="U22" s="282"/>
      <c r="V22" s="282"/>
      <c r="W22" s="282"/>
      <c r="X22" s="282"/>
      <c r="Y22" s="282"/>
      <c r="Z22" s="283"/>
      <c r="AA22" s="20"/>
    </row>
    <row r="23" spans="2:28" ht="22.5" customHeight="1">
      <c r="B23" s="209" t="s">
        <v>48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1"/>
      <c r="M23" s="219"/>
      <c r="N23" s="220"/>
      <c r="O23" s="221"/>
      <c r="P23" s="91" t="s">
        <v>1</v>
      </c>
      <c r="Q23" s="92"/>
      <c r="R23" s="92"/>
      <c r="S23" s="93"/>
      <c r="T23" s="216" t="s">
        <v>43</v>
      </c>
      <c r="U23" s="217"/>
      <c r="V23" s="217"/>
      <c r="W23" s="217"/>
      <c r="X23" s="217"/>
      <c r="Y23" s="217"/>
      <c r="Z23" s="218"/>
      <c r="AB23" s="20"/>
    </row>
    <row r="24" spans="2:28" ht="22.5" customHeight="1">
      <c r="B24" s="275" t="s">
        <v>49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7"/>
      <c r="M24" s="278" t="s">
        <v>46</v>
      </c>
      <c r="N24" s="279"/>
      <c r="O24" s="279"/>
      <c r="P24" s="279"/>
      <c r="Q24" s="279"/>
      <c r="R24" s="279"/>
      <c r="S24" s="280"/>
      <c r="T24" s="222"/>
      <c r="U24" s="223"/>
      <c r="V24" s="223"/>
      <c r="W24" s="223"/>
      <c r="X24" s="223"/>
      <c r="Y24" s="223"/>
      <c r="Z24" s="224"/>
      <c r="AB24" s="20"/>
    </row>
    <row r="25" spans="2:27" ht="22.5" customHeight="1">
      <c r="B25" s="48" t="s">
        <v>55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50"/>
      <c r="P25" s="51"/>
      <c r="Q25" s="51"/>
      <c r="R25" s="51"/>
      <c r="S25" s="51"/>
      <c r="T25" s="50"/>
      <c r="U25" s="50"/>
      <c r="V25" s="50"/>
      <c r="W25" s="51"/>
      <c r="X25" s="51"/>
      <c r="Y25" s="51"/>
      <c r="Z25" s="52"/>
      <c r="AA25" s="20"/>
    </row>
    <row r="26" spans="2:27" ht="22.5" customHeight="1">
      <c r="B26" s="114" t="s">
        <v>56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117" t="s">
        <v>46</v>
      </c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9"/>
      <c r="AA26" s="20"/>
    </row>
    <row r="27" spans="2:27" ht="22.5" customHeight="1">
      <c r="B27" s="114" t="s">
        <v>53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04"/>
      <c r="N27" s="105"/>
      <c r="O27" s="106"/>
      <c r="P27" s="91" t="s">
        <v>12</v>
      </c>
      <c r="Q27" s="92"/>
      <c r="R27" s="92"/>
      <c r="S27" s="93"/>
      <c r="T27" s="104"/>
      <c r="U27" s="105"/>
      <c r="V27" s="106"/>
      <c r="W27" s="91" t="s">
        <v>12</v>
      </c>
      <c r="X27" s="92"/>
      <c r="Y27" s="92"/>
      <c r="Z27" s="268"/>
      <c r="AA27" s="20"/>
    </row>
    <row r="28" spans="2:27" ht="22.5" customHeight="1" hidden="1">
      <c r="B28" s="97" t="s">
        <v>52</v>
      </c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103">
        <f>IF(OR(M15="",M16="",M17="",M18="",M19="",M22=""),"",SUM(M15:O19)-M22)</f>
      </c>
      <c r="N28" s="103"/>
      <c r="O28" s="103"/>
      <c r="P28" s="120" t="s">
        <v>1</v>
      </c>
      <c r="Q28" s="121"/>
      <c r="R28" s="121"/>
      <c r="S28" s="215"/>
      <c r="T28" s="259">
        <f>IF(OR(T15="",T16="",T17="",T18="",T19=""),"",SUM(T15:V19))</f>
      </c>
      <c r="U28" s="260"/>
      <c r="V28" s="261"/>
      <c r="W28" s="120" t="s">
        <v>1</v>
      </c>
      <c r="X28" s="121"/>
      <c r="Y28" s="121"/>
      <c r="Z28" s="122"/>
      <c r="AA28" s="20"/>
    </row>
    <row r="29" spans="2:27" ht="22.5" customHeight="1" hidden="1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86">
        <f>IF(OR(M28=""),"",ROUNDUP(M28/1000,1))</f>
      </c>
      <c r="N29" s="86"/>
      <c r="O29" s="87"/>
      <c r="P29" s="79" t="s">
        <v>12</v>
      </c>
      <c r="Q29" s="80"/>
      <c r="R29" s="80"/>
      <c r="S29" s="253"/>
      <c r="T29" s="94">
        <f>IF(T28="","",ROUNDUP(T28/1000,1))</f>
      </c>
      <c r="U29" s="95"/>
      <c r="V29" s="96"/>
      <c r="W29" s="79" t="s">
        <v>12</v>
      </c>
      <c r="X29" s="80"/>
      <c r="Y29" s="80"/>
      <c r="Z29" s="81"/>
      <c r="AA29" s="20"/>
    </row>
    <row r="30" spans="2:28" ht="22.5" customHeight="1" thickBot="1">
      <c r="B30" s="154" t="s">
        <v>50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157">
        <f>IF(OR(M27="",T27=""),"",ROUNDUP(M27/T27,2))</f>
      </c>
      <c r="N30" s="158"/>
      <c r="O30" s="159"/>
      <c r="P30" s="136">
        <f>IF(M30="","",IF(M30&lt;=0.8,"☆☆☆☆☆",IF(M30&lt;=0.85,"☆☆☆☆",IF(M30&lt;=0.9,"☆☆☆",IF(M30&lt;=1,"☆☆",IF(M30&lt;=1.1,"無星","評価外"))))))</f>
      </c>
      <c r="Q30" s="137"/>
      <c r="R30" s="137"/>
      <c r="S30" s="138"/>
      <c r="T30" s="151"/>
      <c r="U30" s="152"/>
      <c r="V30" s="152"/>
      <c r="W30" s="152"/>
      <c r="X30" s="152"/>
      <c r="Y30" s="152"/>
      <c r="Z30" s="153"/>
      <c r="AB30" s="20"/>
    </row>
    <row r="31" spans="2:26" ht="7.5" customHeight="1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2"/>
      <c r="Q31" s="12"/>
      <c r="R31" s="12"/>
      <c r="S31" s="10"/>
      <c r="T31" s="11"/>
      <c r="U31" s="11"/>
      <c r="V31" s="11"/>
      <c r="W31" s="12"/>
      <c r="X31" s="12"/>
      <c r="Y31" s="12"/>
      <c r="Z31" s="10"/>
    </row>
    <row r="32" spans="2:26" ht="27" customHeight="1" thickBot="1">
      <c r="B32" s="160" t="s">
        <v>26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2:26" ht="27" customHeight="1">
      <c r="B33" s="187" t="s">
        <v>22</v>
      </c>
      <c r="C33" s="188"/>
      <c r="D33" s="170" t="s">
        <v>9</v>
      </c>
      <c r="E33" s="171"/>
      <c r="F33" s="176" t="s">
        <v>45</v>
      </c>
      <c r="G33" s="177"/>
      <c r="H33" s="177"/>
      <c r="I33" s="177"/>
      <c r="J33" s="177"/>
      <c r="K33" s="177"/>
      <c r="L33" s="178"/>
      <c r="M33" s="179">
        <f>M29</f>
      </c>
      <c r="N33" s="180"/>
      <c r="O33" s="181"/>
      <c r="P33" s="182" t="s">
        <v>18</v>
      </c>
      <c r="Q33" s="183"/>
      <c r="R33" s="184"/>
      <c r="S33" s="148"/>
      <c r="T33" s="149"/>
      <c r="U33" s="149"/>
      <c r="V33" s="149"/>
      <c r="W33" s="149"/>
      <c r="X33" s="149"/>
      <c r="Y33" s="149"/>
      <c r="Z33" s="150"/>
    </row>
    <row r="34" spans="2:26" ht="27" customHeight="1" thickBot="1">
      <c r="B34" s="189"/>
      <c r="C34" s="190"/>
      <c r="D34" s="172"/>
      <c r="E34" s="173"/>
      <c r="F34" s="167" t="s">
        <v>19</v>
      </c>
      <c r="G34" s="168"/>
      <c r="H34" s="168"/>
      <c r="I34" s="168"/>
      <c r="J34" s="168"/>
      <c r="K34" s="168"/>
      <c r="L34" s="169"/>
      <c r="M34" s="164">
        <f>IF(M33="","",ROUNDUP(T27-M33,1))</f>
      </c>
      <c r="N34" s="165"/>
      <c r="O34" s="166"/>
      <c r="P34" s="185" t="s">
        <v>12</v>
      </c>
      <c r="Q34" s="92"/>
      <c r="R34" s="186"/>
      <c r="S34" s="26"/>
      <c r="T34" s="28"/>
      <c r="U34" s="7"/>
      <c r="V34" s="7"/>
      <c r="W34" s="7"/>
      <c r="X34" s="7"/>
      <c r="Y34" s="7"/>
      <c r="Z34" s="27"/>
    </row>
    <row r="35" spans="2:26" ht="27" customHeight="1" thickBot="1" thickTop="1">
      <c r="B35" s="189"/>
      <c r="C35" s="190"/>
      <c r="D35" s="174"/>
      <c r="E35" s="175"/>
      <c r="F35" s="207" t="s">
        <v>10</v>
      </c>
      <c r="G35" s="208"/>
      <c r="H35" s="208"/>
      <c r="I35" s="208"/>
      <c r="J35" s="208"/>
      <c r="K35" s="208"/>
      <c r="L35" s="208"/>
      <c r="M35" s="142">
        <f>IF(OR(M34="",T27=""),"",TRUNC(M34/T27*100))</f>
      </c>
      <c r="N35" s="143"/>
      <c r="O35" s="144"/>
      <c r="P35" s="80" t="s">
        <v>8</v>
      </c>
      <c r="Q35" s="80"/>
      <c r="R35" s="80"/>
      <c r="S35" s="145"/>
      <c r="T35" s="146"/>
      <c r="U35" s="146"/>
      <c r="V35" s="146"/>
      <c r="W35" s="146"/>
      <c r="X35" s="146"/>
      <c r="Y35" s="146"/>
      <c r="Z35" s="147"/>
    </row>
    <row r="36" spans="2:29" s="6" customFormat="1" ht="30" customHeight="1" thickTop="1">
      <c r="B36" s="189"/>
      <c r="C36" s="190"/>
      <c r="D36" s="198" t="s">
        <v>6</v>
      </c>
      <c r="E36" s="199"/>
      <c r="F36" s="139" t="s">
        <v>20</v>
      </c>
      <c r="G36" s="140"/>
      <c r="H36" s="140"/>
      <c r="I36" s="140"/>
      <c r="J36" s="140"/>
      <c r="K36" s="140"/>
      <c r="L36" s="141"/>
      <c r="M36" s="204">
        <f>IF(OR(M28="",M23=""),"",IF((M28-M23)&gt;=0,ROUNDUP((M28-M23)/1000,1),ROUNDDOWN((M28-M23)/1000,1)))</f>
      </c>
      <c r="N36" s="205"/>
      <c r="O36" s="206"/>
      <c r="P36" s="193" t="s">
        <v>18</v>
      </c>
      <c r="Q36" s="194"/>
      <c r="R36" s="195"/>
      <c r="S36" s="29"/>
      <c r="T36" s="30"/>
      <c r="U36" s="30"/>
      <c r="V36" s="30"/>
      <c r="W36" s="30"/>
      <c r="X36" s="30"/>
      <c r="Y36" s="30"/>
      <c r="Z36" s="31"/>
      <c r="AA36" s="21"/>
      <c r="AB36" s="21"/>
      <c r="AC36" s="21"/>
    </row>
    <row r="37" spans="2:29" s="6" customFormat="1" ht="27" customHeight="1" thickBot="1">
      <c r="B37" s="189"/>
      <c r="C37" s="190"/>
      <c r="D37" s="200"/>
      <c r="E37" s="201"/>
      <c r="F37" s="167" t="s">
        <v>19</v>
      </c>
      <c r="G37" s="168"/>
      <c r="H37" s="168"/>
      <c r="I37" s="168"/>
      <c r="J37" s="168"/>
      <c r="K37" s="168"/>
      <c r="L37" s="169"/>
      <c r="M37" s="164">
        <f>IF(M36="","",ROUNDUP(T27-M36,1))</f>
      </c>
      <c r="N37" s="165"/>
      <c r="O37" s="166"/>
      <c r="P37" s="185" t="s">
        <v>17</v>
      </c>
      <c r="Q37" s="92"/>
      <c r="R37" s="186"/>
      <c r="S37" s="24"/>
      <c r="T37" s="28"/>
      <c r="U37" s="23"/>
      <c r="V37" s="23"/>
      <c r="W37" s="23"/>
      <c r="X37" s="23"/>
      <c r="Y37" s="23"/>
      <c r="Z37" s="25"/>
      <c r="AA37" s="21"/>
      <c r="AB37" s="21"/>
      <c r="AC37" s="21"/>
    </row>
    <row r="38" spans="2:29" s="6" customFormat="1" ht="27" customHeight="1" thickBot="1" thickTop="1">
      <c r="B38" s="191"/>
      <c r="C38" s="192"/>
      <c r="D38" s="202"/>
      <c r="E38" s="203"/>
      <c r="F38" s="196" t="s">
        <v>7</v>
      </c>
      <c r="G38" s="162"/>
      <c r="H38" s="162"/>
      <c r="I38" s="162"/>
      <c r="J38" s="162"/>
      <c r="K38" s="162"/>
      <c r="L38" s="162"/>
      <c r="M38" s="142">
        <f>IF(OR(T27="",M37=""),"",TRUNC(M37/T27*100))</f>
      </c>
      <c r="N38" s="143"/>
      <c r="O38" s="144"/>
      <c r="P38" s="197" t="s">
        <v>8</v>
      </c>
      <c r="Q38" s="197"/>
      <c r="R38" s="197"/>
      <c r="S38" s="161"/>
      <c r="T38" s="162"/>
      <c r="U38" s="162"/>
      <c r="V38" s="162"/>
      <c r="W38" s="162"/>
      <c r="X38" s="162"/>
      <c r="Y38" s="162"/>
      <c r="Z38" s="163"/>
      <c r="AA38" s="21"/>
      <c r="AB38" s="21"/>
      <c r="AC38" s="21"/>
    </row>
    <row r="39" spans="2:29" s="6" customFormat="1" ht="15" customHeight="1" thickBot="1">
      <c r="B39" s="14"/>
      <c r="C39" s="14"/>
      <c r="D39" s="15"/>
      <c r="E39" s="15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"/>
      <c r="Q39" s="1"/>
      <c r="R39" s="1"/>
      <c r="S39" s="7"/>
      <c r="T39" s="7"/>
      <c r="U39" s="7"/>
      <c r="V39" s="7"/>
      <c r="W39" s="7"/>
      <c r="X39" s="7"/>
      <c r="Y39" s="7"/>
      <c r="Z39" s="7"/>
      <c r="AA39" s="21"/>
      <c r="AB39" s="21"/>
      <c r="AC39" s="21"/>
    </row>
    <row r="40" spans="3:28" s="6" customFormat="1" ht="27" customHeight="1" thickBot="1">
      <c r="C40" s="65" t="s">
        <v>57</v>
      </c>
      <c r="D40" s="66"/>
      <c r="E40" s="67"/>
      <c r="F40" s="68">
        <f>IF($M$38="","",IF(AND($M$35&gt;=20,$M$38&gt;=100,L11="適",X9="適"),"適合","－"))</f>
      </c>
      <c r="G40" s="69"/>
      <c r="H40" s="22"/>
      <c r="I40" s="70" t="s">
        <v>44</v>
      </c>
      <c r="J40" s="71"/>
      <c r="K40" s="72"/>
      <c r="L40" s="68">
        <f>IF($M$38="","",IF(AND($M$35&gt;=20,$M$38&gt;=75,$M$38&lt;100,L11="適",X9="適"),"適合","－"))</f>
      </c>
      <c r="M40" s="69"/>
      <c r="N40" s="32"/>
      <c r="O40" s="70" t="s">
        <v>58</v>
      </c>
      <c r="P40" s="71"/>
      <c r="Q40" s="72"/>
      <c r="R40" s="68">
        <f>IF($M$35="","",IF(AND($M$35&gt;=20,$M$38&gt;=20,$M$38&lt;75,L11="適",X9="適"),"適合","－"))</f>
      </c>
      <c r="S40" s="69"/>
      <c r="T40" s="32"/>
      <c r="U40" s="73" t="s">
        <v>24</v>
      </c>
      <c r="V40" s="74"/>
      <c r="W40" s="75"/>
      <c r="X40" s="68">
        <f>IF($M$38="","",IF(AND($M$35&gt;=20,$M$38&gt;=100,L11="適"),"適合","－"))</f>
      </c>
      <c r="Y40" s="69"/>
      <c r="Z40" s="32"/>
      <c r="AA40" s="32"/>
      <c r="AB40" s="21"/>
    </row>
    <row r="41" spans="3:28" s="6" customFormat="1" ht="12.75" customHeight="1" thickBot="1">
      <c r="C41" s="45"/>
      <c r="D41" s="45"/>
      <c r="E41" s="45"/>
      <c r="F41" s="46"/>
      <c r="G41" s="46"/>
      <c r="H41" s="22"/>
      <c r="I41" s="60"/>
      <c r="J41" s="60"/>
      <c r="K41" s="60"/>
      <c r="L41" s="46"/>
      <c r="M41" s="46"/>
      <c r="N41" s="32"/>
      <c r="O41" s="60"/>
      <c r="P41" s="60"/>
      <c r="Q41" s="60"/>
      <c r="R41" s="46"/>
      <c r="S41" s="64" t="s">
        <v>65</v>
      </c>
      <c r="T41" s="32"/>
      <c r="U41" s="61"/>
      <c r="V41" s="61"/>
      <c r="W41" s="61"/>
      <c r="X41" s="46"/>
      <c r="Y41" s="46"/>
      <c r="Z41" s="32"/>
      <c r="AA41" s="32"/>
      <c r="AB41" s="21"/>
    </row>
    <row r="42" spans="2:28" s="6" customFormat="1" ht="27" customHeight="1" thickBot="1">
      <c r="B42" s="63" t="s">
        <v>60</v>
      </c>
      <c r="C42" s="65" t="s">
        <v>66</v>
      </c>
      <c r="D42" s="66"/>
      <c r="E42" s="67"/>
      <c r="F42" s="68">
        <f>IF($M$38="","",IF(AND($M$35&gt;=25,$M$38&gt;=100,E9&lt;=VLOOKUP(E7,AC54:AG61,5),L11="適"),"適合","－"))</f>
      </c>
      <c r="G42" s="69"/>
      <c r="H42" s="63" t="s">
        <v>60</v>
      </c>
      <c r="I42" s="76" t="s">
        <v>67</v>
      </c>
      <c r="J42" s="77"/>
      <c r="K42" s="78"/>
      <c r="L42" s="68">
        <f>IF($M$38="","",IF(AND($M$35&gt;=25,$M$38&gt;=75,$M$38&lt;100,E9&lt;=VLOOKUP(E7,AC54:AG61,5),L11="適"),"適合","－"))</f>
      </c>
      <c r="M42" s="69"/>
      <c r="N42" s="32"/>
      <c r="O42" s="60"/>
      <c r="P42" s="60"/>
      <c r="Q42" s="60"/>
      <c r="R42" s="46"/>
      <c r="S42" s="46"/>
      <c r="T42" s="32"/>
      <c r="U42" s="61"/>
      <c r="V42" s="61"/>
      <c r="W42" s="61"/>
      <c r="X42" s="46"/>
      <c r="Y42" s="46"/>
      <c r="Z42" s="32"/>
      <c r="AA42" s="32"/>
      <c r="AB42" s="21"/>
    </row>
    <row r="43" spans="2:28" s="6" customFormat="1" ht="12.75" customHeight="1">
      <c r="B43" s="63"/>
      <c r="C43" s="62"/>
      <c r="D43" s="62"/>
      <c r="E43" s="62"/>
      <c r="F43" s="46"/>
      <c r="G43" s="64" t="s">
        <v>68</v>
      </c>
      <c r="H43" s="22"/>
      <c r="I43" s="60"/>
      <c r="J43" s="60"/>
      <c r="K43" s="60"/>
      <c r="L43" s="46"/>
      <c r="M43" s="64" t="s">
        <v>68</v>
      </c>
      <c r="N43" s="32"/>
      <c r="O43" s="60"/>
      <c r="P43" s="60"/>
      <c r="Q43" s="60"/>
      <c r="R43" s="46"/>
      <c r="S43" s="46"/>
      <c r="T43" s="32"/>
      <c r="U43" s="61"/>
      <c r="V43" s="61"/>
      <c r="W43" s="61"/>
      <c r="X43" s="46"/>
      <c r="Y43" s="46"/>
      <c r="Z43" s="32"/>
      <c r="AA43" s="32"/>
      <c r="AB43" s="21"/>
    </row>
    <row r="44" spans="2:29" s="6" customFormat="1" ht="12.75" customHeight="1">
      <c r="B44" s="47" t="s">
        <v>61</v>
      </c>
      <c r="C44" s="14"/>
      <c r="D44" s="45"/>
      <c r="E44" s="45"/>
      <c r="F44" s="45"/>
      <c r="G44" s="45"/>
      <c r="H44" s="46"/>
      <c r="I44" s="46"/>
      <c r="J44" s="46"/>
      <c r="K44" s="22"/>
      <c r="L44" s="45"/>
      <c r="M44" s="45"/>
      <c r="N44" s="45"/>
      <c r="O44" s="45"/>
      <c r="P44" s="46"/>
      <c r="Q44" s="46"/>
      <c r="R44" s="46"/>
      <c r="S44" s="32"/>
      <c r="T44" s="45"/>
      <c r="U44" s="45"/>
      <c r="V44" s="45"/>
      <c r="W44" s="45"/>
      <c r="X44" s="46"/>
      <c r="Y44" s="46"/>
      <c r="Z44" s="46"/>
      <c r="AA44" s="21"/>
      <c r="AB44" s="21"/>
      <c r="AC44" s="21"/>
    </row>
    <row r="45" spans="2:29" s="6" customFormat="1" ht="13.5">
      <c r="B45" s="18" t="s">
        <v>62</v>
      </c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1"/>
      <c r="AB45" s="21"/>
      <c r="AC45" s="21"/>
    </row>
    <row r="46" spans="2:29" s="6" customFormat="1" ht="13.5">
      <c r="B46" s="18"/>
      <c r="C46" s="5" t="s">
        <v>11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1"/>
      <c r="AB46" s="21"/>
      <c r="AC46" s="21"/>
    </row>
    <row r="47" spans="2:29" s="6" customFormat="1" ht="13.5">
      <c r="B47" s="18" t="s">
        <v>71</v>
      </c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1"/>
      <c r="AB47" s="21"/>
      <c r="AC47" s="21"/>
    </row>
    <row r="48" spans="2:34" s="6" customFormat="1" ht="13.5">
      <c r="B48" s="5" t="s">
        <v>69</v>
      </c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1"/>
      <c r="AB48" s="21"/>
      <c r="AC48" s="21"/>
      <c r="AH48" s="6" t="s">
        <v>51</v>
      </c>
    </row>
    <row r="49" spans="2:3" ht="12.75" customHeight="1">
      <c r="B49" s="5"/>
      <c r="C49" s="5" t="s">
        <v>64</v>
      </c>
    </row>
    <row r="50" spans="3:28" ht="15" customHeight="1">
      <c r="C50" s="5" t="s">
        <v>63</v>
      </c>
      <c r="W50" s="19"/>
      <c r="X50" s="19"/>
      <c r="Y50" s="19"/>
      <c r="Z50" s="4"/>
      <c r="AA50" s="4"/>
      <c r="AB50" s="4"/>
    </row>
    <row r="51" spans="3:25" s="2" customFormat="1" ht="15" customHeight="1" hidden="1">
      <c r="C51" s="5"/>
      <c r="W51" s="19"/>
      <c r="X51" s="19"/>
      <c r="Y51" s="19"/>
    </row>
    <row r="52" spans="23:28" ht="15" customHeight="1" hidden="1">
      <c r="W52" s="19"/>
      <c r="X52" s="19"/>
      <c r="Y52" s="19"/>
      <c r="Z52" s="4"/>
      <c r="AA52" s="4"/>
      <c r="AB52" s="4"/>
    </row>
    <row r="53" spans="23:33" ht="15" customHeight="1" hidden="1">
      <c r="W53" s="19"/>
      <c r="X53" s="19"/>
      <c r="Y53" s="19"/>
      <c r="Z53" s="4"/>
      <c r="AA53" s="4"/>
      <c r="AB53" s="4"/>
      <c r="AC53" s="38" t="s">
        <v>29</v>
      </c>
      <c r="AD53" s="38" t="s">
        <v>35</v>
      </c>
      <c r="AE53" s="38" t="s">
        <v>36</v>
      </c>
      <c r="AF53" s="38" t="s">
        <v>37</v>
      </c>
      <c r="AG53" s="58" t="s">
        <v>59</v>
      </c>
    </row>
    <row r="54" spans="23:33" ht="15" customHeight="1" hidden="1">
      <c r="W54" s="19"/>
      <c r="X54" s="19"/>
      <c r="Y54" s="19"/>
      <c r="Z54" s="4"/>
      <c r="AA54" s="4"/>
      <c r="AB54" s="4"/>
      <c r="AC54" s="38">
        <v>1</v>
      </c>
      <c r="AD54" s="39">
        <v>0.46</v>
      </c>
      <c r="AE54" s="39">
        <v>0.4</v>
      </c>
      <c r="AF54" s="38" t="s">
        <v>38</v>
      </c>
      <c r="AG54" s="39">
        <v>0.3</v>
      </c>
    </row>
    <row r="55" spans="23:33" ht="15" customHeight="1" hidden="1">
      <c r="W55" s="19"/>
      <c r="X55" s="19"/>
      <c r="Y55" s="19"/>
      <c r="Z55" s="4"/>
      <c r="AA55" s="4"/>
      <c r="AB55" s="4"/>
      <c r="AC55" s="38">
        <v>2</v>
      </c>
      <c r="AD55" s="39">
        <v>0.46</v>
      </c>
      <c r="AE55" s="39">
        <v>0.4</v>
      </c>
      <c r="AF55" s="38" t="s">
        <v>38</v>
      </c>
      <c r="AG55" s="59">
        <v>0.3</v>
      </c>
    </row>
    <row r="56" spans="23:33" ht="15" customHeight="1" hidden="1">
      <c r="W56" s="19"/>
      <c r="X56" s="19"/>
      <c r="Y56" s="19"/>
      <c r="Z56" s="4"/>
      <c r="AA56" s="4"/>
      <c r="AB56" s="4"/>
      <c r="AC56" s="38">
        <v>3</v>
      </c>
      <c r="AD56" s="39">
        <v>0.56</v>
      </c>
      <c r="AE56" s="39">
        <v>0.5</v>
      </c>
      <c r="AF56" s="38" t="s">
        <v>38</v>
      </c>
      <c r="AG56" s="59">
        <v>0.4</v>
      </c>
    </row>
    <row r="57" spans="23:33" ht="15" customHeight="1" hidden="1">
      <c r="W57" s="19"/>
      <c r="X57" s="19"/>
      <c r="Y57" s="19"/>
      <c r="Z57" s="4"/>
      <c r="AA57" s="4"/>
      <c r="AB57" s="4"/>
      <c r="AC57" s="38">
        <v>4</v>
      </c>
      <c r="AD57" s="39">
        <v>0.75</v>
      </c>
      <c r="AE57" s="39">
        <v>0.6</v>
      </c>
      <c r="AF57" s="38" t="s">
        <v>38</v>
      </c>
      <c r="AG57" s="59">
        <v>0.5</v>
      </c>
    </row>
    <row r="58" spans="23:33" ht="15" customHeight="1" hidden="1">
      <c r="W58" s="19"/>
      <c r="X58" s="19"/>
      <c r="Y58" s="19"/>
      <c r="Z58" s="4"/>
      <c r="AA58" s="4"/>
      <c r="AB58" s="4"/>
      <c r="AC58" s="38">
        <v>5</v>
      </c>
      <c r="AD58" s="39">
        <v>0.87</v>
      </c>
      <c r="AE58" s="39">
        <v>0.6</v>
      </c>
      <c r="AF58" s="40">
        <v>3</v>
      </c>
      <c r="AG58" s="59">
        <v>0.5</v>
      </c>
    </row>
    <row r="59" spans="29:33" ht="27" customHeight="1" hidden="1">
      <c r="AC59" s="38">
        <v>6</v>
      </c>
      <c r="AD59" s="39">
        <v>0.87</v>
      </c>
      <c r="AE59" s="39">
        <v>0.6</v>
      </c>
      <c r="AF59" s="40">
        <v>2.8</v>
      </c>
      <c r="AG59" s="59">
        <v>0.5</v>
      </c>
    </row>
    <row r="60" spans="29:33" ht="27" customHeight="1" hidden="1">
      <c r="AC60" s="38">
        <v>7</v>
      </c>
      <c r="AD60" s="39">
        <v>0.87</v>
      </c>
      <c r="AE60" s="39">
        <v>0.6</v>
      </c>
      <c r="AF60" s="40">
        <v>2.7</v>
      </c>
      <c r="AG60" s="59">
        <v>0.5</v>
      </c>
    </row>
    <row r="61" spans="29:33" ht="27" customHeight="1" hidden="1">
      <c r="AC61" s="38">
        <v>8</v>
      </c>
      <c r="AD61" s="38" t="s">
        <v>38</v>
      </c>
      <c r="AE61" s="38" t="s">
        <v>38</v>
      </c>
      <c r="AF61" s="40">
        <v>3.2</v>
      </c>
      <c r="AG61" s="38" t="s">
        <v>38</v>
      </c>
    </row>
  </sheetData>
  <sheetProtection password="C706" sheet="1" selectLockedCells="1"/>
  <mergeCells count="124">
    <mergeCell ref="P15:S15"/>
    <mergeCell ref="M24:S24"/>
    <mergeCell ref="P17:S17"/>
    <mergeCell ref="T22:Z22"/>
    <mergeCell ref="B13:Z13"/>
    <mergeCell ref="B21:L21"/>
    <mergeCell ref="W15:Z15"/>
    <mergeCell ref="W16:Z16"/>
    <mergeCell ref="W17:Z17"/>
    <mergeCell ref="M15:O15"/>
    <mergeCell ref="T15:V15"/>
    <mergeCell ref="B27:L27"/>
    <mergeCell ref="W18:Z18"/>
    <mergeCell ref="W19:Z19"/>
    <mergeCell ref="B19:L19"/>
    <mergeCell ref="M19:O19"/>
    <mergeCell ref="M18:O18"/>
    <mergeCell ref="P16:S16"/>
    <mergeCell ref="M16:O16"/>
    <mergeCell ref="B24:L24"/>
    <mergeCell ref="F7:G7"/>
    <mergeCell ref="W27:Z27"/>
    <mergeCell ref="P27:S27"/>
    <mergeCell ref="B16:L16"/>
    <mergeCell ref="T16:V16"/>
    <mergeCell ref="M14:S14"/>
    <mergeCell ref="B7:D7"/>
    <mergeCell ref="B18:L18"/>
    <mergeCell ref="T18:V18"/>
    <mergeCell ref="M21:O21"/>
    <mergeCell ref="P29:S29"/>
    <mergeCell ref="P18:S18"/>
    <mergeCell ref="P19:S19"/>
    <mergeCell ref="T21:Z21"/>
    <mergeCell ref="P21:S21"/>
    <mergeCell ref="B10:D10"/>
    <mergeCell ref="T28:V28"/>
    <mergeCell ref="B15:L15"/>
    <mergeCell ref="M17:O17"/>
    <mergeCell ref="T17:V17"/>
    <mergeCell ref="B1:Z1"/>
    <mergeCell ref="B2:Z2"/>
    <mergeCell ref="B4:H4"/>
    <mergeCell ref="I4:Z4"/>
    <mergeCell ref="B14:L14"/>
    <mergeCell ref="T14:Z14"/>
    <mergeCell ref="B11:K11"/>
    <mergeCell ref="L8:R8"/>
    <mergeCell ref="S8:Y8"/>
    <mergeCell ref="E9:K9"/>
    <mergeCell ref="B23:L23"/>
    <mergeCell ref="B22:L22"/>
    <mergeCell ref="P28:S28"/>
    <mergeCell ref="T23:Z23"/>
    <mergeCell ref="M23:O23"/>
    <mergeCell ref="M27:O27"/>
    <mergeCell ref="T24:Z24"/>
    <mergeCell ref="P22:S22"/>
    <mergeCell ref="B33:C38"/>
    <mergeCell ref="P36:R36"/>
    <mergeCell ref="M38:O38"/>
    <mergeCell ref="F38:L38"/>
    <mergeCell ref="P37:R37"/>
    <mergeCell ref="P38:R38"/>
    <mergeCell ref="D36:E38"/>
    <mergeCell ref="M36:O36"/>
    <mergeCell ref="F35:L35"/>
    <mergeCell ref="F34:L34"/>
    <mergeCell ref="S38:Z38"/>
    <mergeCell ref="M37:O37"/>
    <mergeCell ref="F37:L37"/>
    <mergeCell ref="D33:E35"/>
    <mergeCell ref="F33:L33"/>
    <mergeCell ref="M33:O33"/>
    <mergeCell ref="P33:R33"/>
    <mergeCell ref="M34:O34"/>
    <mergeCell ref="P34:R34"/>
    <mergeCell ref="P30:S30"/>
    <mergeCell ref="F36:L36"/>
    <mergeCell ref="M35:O35"/>
    <mergeCell ref="P35:R35"/>
    <mergeCell ref="S35:Z35"/>
    <mergeCell ref="S33:Z33"/>
    <mergeCell ref="T30:Z30"/>
    <mergeCell ref="B30:L30"/>
    <mergeCell ref="M30:O30"/>
    <mergeCell ref="B32:Z32"/>
    <mergeCell ref="E10:K10"/>
    <mergeCell ref="S10:Y10"/>
    <mergeCell ref="X9:Y9"/>
    <mergeCell ref="S9:W9"/>
    <mergeCell ref="E8:K8"/>
    <mergeCell ref="L9:P9"/>
    <mergeCell ref="L10:P10"/>
    <mergeCell ref="Q9:R9"/>
    <mergeCell ref="Q10:R10"/>
    <mergeCell ref="T29:V29"/>
    <mergeCell ref="B28:L29"/>
    <mergeCell ref="M28:O28"/>
    <mergeCell ref="T27:V27"/>
    <mergeCell ref="B9:D9"/>
    <mergeCell ref="B17:L17"/>
    <mergeCell ref="M20:Z20"/>
    <mergeCell ref="B26:L26"/>
    <mergeCell ref="M26:Z26"/>
    <mergeCell ref="W28:Z28"/>
    <mergeCell ref="X40:Y40"/>
    <mergeCell ref="R40:S40"/>
    <mergeCell ref="L40:M40"/>
    <mergeCell ref="F40:G40"/>
    <mergeCell ref="W29:Z29"/>
    <mergeCell ref="L11:R11"/>
    <mergeCell ref="T19:V19"/>
    <mergeCell ref="M29:O29"/>
    <mergeCell ref="M22:O22"/>
    <mergeCell ref="P23:S23"/>
    <mergeCell ref="C42:E42"/>
    <mergeCell ref="F42:G42"/>
    <mergeCell ref="C40:E40"/>
    <mergeCell ref="I40:K40"/>
    <mergeCell ref="O40:Q40"/>
    <mergeCell ref="U40:W40"/>
    <mergeCell ref="I42:K42"/>
    <mergeCell ref="L42:M42"/>
  </mergeCells>
  <conditionalFormatting sqref="L9:Y9">
    <cfRule type="expression" priority="16" dxfId="12" stopIfTrue="1">
      <formula>$E$7=8</formula>
    </cfRule>
  </conditionalFormatting>
  <conditionalFormatting sqref="L10:R10">
    <cfRule type="expression" priority="12" dxfId="9" stopIfTrue="1">
      <formula>$E$7=4</formula>
    </cfRule>
    <cfRule type="expression" priority="13" dxfId="9" stopIfTrue="1">
      <formula>$E$7=3</formula>
    </cfRule>
    <cfRule type="expression" priority="14" dxfId="9" stopIfTrue="1">
      <formula>$E$7=2</formula>
    </cfRule>
    <cfRule type="expression" priority="15" dxfId="9" stopIfTrue="1">
      <formula>$E$7=1</formula>
    </cfRule>
  </conditionalFormatting>
  <conditionalFormatting sqref="M27:O27">
    <cfRule type="containsBlanks" priority="25" dxfId="8" stopIfTrue="1">
      <formula>LEN(TRIM(M27))=0</formula>
    </cfRule>
  </conditionalFormatting>
  <conditionalFormatting sqref="T27:V27">
    <cfRule type="containsBlanks" priority="26" dxfId="7" stopIfTrue="1">
      <formula>LEN(TRIM(T27))=0</formula>
    </cfRule>
  </conditionalFormatting>
  <conditionalFormatting sqref="E7">
    <cfRule type="containsBlanks" priority="17" dxfId="6" stopIfTrue="1">
      <formula>LEN(TRIM(E7))=0</formula>
    </cfRule>
  </conditionalFormatting>
  <conditionalFormatting sqref="E9:K9">
    <cfRule type="containsBlanks" priority="27" dxfId="5" stopIfTrue="1">
      <formula>LEN(TRIM(E9))=0</formula>
    </cfRule>
  </conditionalFormatting>
  <conditionalFormatting sqref="E10:K10">
    <cfRule type="containsBlanks" priority="28" dxfId="4" stopIfTrue="1">
      <formula>LEN(TRIM(E10))=0</formula>
    </cfRule>
  </conditionalFormatting>
  <conditionalFormatting sqref="M15:O19">
    <cfRule type="containsBlanks" priority="4" dxfId="3" stopIfTrue="1">
      <formula>LEN(TRIM(M15))=0</formula>
    </cfRule>
  </conditionalFormatting>
  <conditionalFormatting sqref="T15:V19">
    <cfRule type="containsBlanks" priority="22" dxfId="2" stopIfTrue="1">
      <formula>LEN(TRIM(T15))=0</formula>
    </cfRule>
  </conditionalFormatting>
  <conditionalFormatting sqref="M21:O21">
    <cfRule type="containsBlanks" priority="2" dxfId="1" stopIfTrue="1">
      <formula>LEN(TRIM(M21))=0</formula>
    </cfRule>
  </conditionalFormatting>
  <conditionalFormatting sqref="M22:O23">
    <cfRule type="containsBlanks" priority="24" dxfId="0" stopIfTrue="1">
      <formula>LEN(TRIM(M22))=0</formula>
    </cfRule>
  </conditionalFormatting>
  <dataValidations count="1">
    <dataValidation type="list" allowBlank="1" showInputMessage="1" showErrorMessage="1" sqref="E7">
      <formula1>"1,2,3,4,5,6,7,8"</formula1>
    </dataValidation>
  </dataValidations>
  <printOptions/>
  <pageMargins left="0.7480314960629921" right="0.7480314960629921" top="0.7874015748031497" bottom="0.7874015748031497" header="0.5118110236220472" footer="0.31496062992125984"/>
  <pageSetup horizontalDpi="600" verticalDpi="600" orientation="portrait" paperSize="9" scale="79" r:id="rId2"/>
  <headerFooter alignWithMargins="0">
    <oddFooter>&amp;L(公財)鹿児島県住宅・建築総合センター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小山 紘生</cp:lastModifiedBy>
  <cp:lastPrinted>2018-06-07T04:29:42Z</cp:lastPrinted>
  <dcterms:created xsi:type="dcterms:W3CDTF">2013-06-14T01:26:07Z</dcterms:created>
  <dcterms:modified xsi:type="dcterms:W3CDTF">2018-06-28T04:44:02Z</dcterms:modified>
  <cp:category/>
  <cp:version/>
  <cp:contentType/>
  <cp:contentStatus/>
</cp:coreProperties>
</file>